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Wohnflächenberechnung" sheetId="1" state="visible" r:id="rId1"/>
    <sheet xmlns:r="http://schemas.openxmlformats.org/officeDocument/2006/relationships" name="Anleitung DIN 277" sheetId="2" state="visible" r:id="rId2"/>
    <sheet xmlns:r="http://schemas.openxmlformats.org/officeDocument/2006/relationships" name="Zusammenfassung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8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color rgb="00FFFFFF"/>
      <sz val="12"/>
    </font>
    <font>
      <name val="Calibri"/>
      <b val="1"/>
      <sz val="10"/>
    </font>
    <font>
      <name val="Calibri"/>
      <b val="1"/>
      <color rgb="00FFFFFF"/>
      <sz val="11"/>
    </font>
    <font>
      <name val="Calibri"/>
      <b val="1"/>
      <sz val="11"/>
    </font>
    <font>
      <name val="Calibri"/>
      <sz val="10"/>
    </font>
    <font>
      <name val="Calibri"/>
      <b val="1"/>
      <color rgb="00FFFFFF"/>
      <sz val="10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D1FAE5"/>
        <bgColor rgb="00D1FAE5"/>
      </patternFill>
    </fill>
    <fill>
      <patternFill patternType="solid">
        <fgColor rgb="00FEF3C7"/>
        <bgColor rgb="00FEF3C7"/>
      </patternFill>
    </fill>
  </fills>
  <borders count="4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bottom style="thin">
        <color rgb="00000000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1" pivotButton="0" quotePrefix="0" xfId="0"/>
    <xf numFmtId="0" fontId="0" fillId="0" borderId="1" applyAlignment="1" pivotButton="0" quotePrefix="0" xfId="0">
      <alignment horizontal="left"/>
    </xf>
    <xf numFmtId="0" fontId="4" fillId="4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2" fontId="0" fillId="0" borderId="1" applyAlignment="1" pivotButton="0" quotePrefix="0" xfId="0">
      <alignment horizontal="left" vertical="center"/>
    </xf>
    <xf numFmtId="9" fontId="0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2" fontId="0" fillId="3" borderId="1" applyAlignment="1" pivotButton="0" quotePrefix="0" xfId="0">
      <alignment horizontal="left" vertical="center"/>
    </xf>
    <xf numFmtId="9" fontId="0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0" fillId="0" borderId="1" pivotButton="0" quotePrefix="0" xfId="0"/>
    <xf numFmtId="0" fontId="4" fillId="2" borderId="2" applyAlignment="1" pivotButton="0" quotePrefix="0" xfId="0">
      <alignment horizontal="right" vertical="center"/>
    </xf>
    <xf numFmtId="2" fontId="5" fillId="5" borderId="2" applyAlignment="1" pivotButton="0" quotePrefix="0" xfId="0">
      <alignment horizontal="center" vertical="center"/>
    </xf>
    <xf numFmtId="0" fontId="0" fillId="5" borderId="2" pivotButton="0" quotePrefix="0" xfId="0"/>
    <xf numFmtId="0" fontId="5" fillId="5" borderId="2" applyAlignment="1" pivotButton="0" quotePrefix="0" xfId="0">
      <alignment horizontal="left" vertical="center"/>
    </xf>
    <xf numFmtId="0" fontId="4" fillId="4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left" vertical="center"/>
    </xf>
    <xf numFmtId="0" fontId="6" fillId="3" borderId="1" applyAlignment="1" pivotButton="0" quotePrefix="0" xfId="0">
      <alignment horizontal="left" vertical="center"/>
    </xf>
    <xf numFmtId="0" fontId="3" fillId="0" borderId="3" pivotButton="0" quotePrefix="0" xfId="0"/>
    <xf numFmtId="0" fontId="2" fillId="2" borderId="0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top" wrapText="1"/>
    </xf>
    <xf numFmtId="0" fontId="6" fillId="0" borderId="1" applyAlignment="1" pivotButton="0" quotePrefix="0" xfId="0">
      <alignment horizontal="left" vertical="top" wrapText="1"/>
    </xf>
    <xf numFmtId="0" fontId="0" fillId="3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/>
    </xf>
    <xf numFmtId="0" fontId="3" fillId="6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/>
    </xf>
    <xf numFmtId="0" fontId="6" fillId="0" borderId="1" applyAlignment="1" pivotButton="0" quotePrefix="0" xfId="0">
      <alignment horizontal="left" vertical="center" wrapText="1"/>
    </xf>
    <xf numFmtId="0" fontId="3" fillId="7" borderId="1" applyAlignment="1" pivotButton="0" quotePrefix="0" xfId="0">
      <alignment horizontal="center" vertical="center"/>
    </xf>
    <xf numFmtId="0" fontId="7" fillId="4" borderId="1" applyAlignment="1" pivotButton="0" quotePrefix="0" xfId="0">
      <alignment horizontal="center" vertical="center"/>
    </xf>
    <xf numFmtId="2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2" fontId="0" fillId="3" borderId="1" applyAlignment="1" pivotButton="0" quotePrefix="0" xfId="0">
      <alignment horizontal="center" vertical="center"/>
    </xf>
    <xf numFmtId="164" fontId="0" fillId="3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164" fontId="5" fillId="5" borderId="2" applyAlignment="1" pivotButton="0" quotePrefix="0" xfId="0">
      <alignment horizontal="center" vertical="center"/>
    </xf>
    <xf numFmtId="2" fontId="5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1" fontId="5" fillId="0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Flächenverteilung nach Anrechnung</a:t>
            </a:r>
          </a:p>
        </rich>
      </tx>
    </title>
    <plotArea>
      <pieChart>
        <varyColors val="1"/>
        <ser>
          <idx val="0"/>
          <order val="0"/>
          <tx>
            <strRef>
              <f>'Zusammenfassung'!B12</f>
            </strRef>
          </tx>
          <spPr>
            <a:ln xmlns:a="http://schemas.openxmlformats.org/drawingml/2006/main">
              <a:prstDash val="solid"/>
            </a:ln>
          </spPr>
          <cat>
            <numRef>
              <f>'Zusammenfassung'!$A$13:$A$16</f>
            </numRef>
          </cat>
          <val>
            <numRef>
              <f>'Zusammenfassung'!$B$13:$B$16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Wohnfläche nach Geschossen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'Zusammenfassung'!D4</f>
            </strRef>
          </tx>
          <spPr>
            <a:ln xmlns:a="http://schemas.openxmlformats.org/drawingml/2006/main">
              <a:prstDash val="solid"/>
            </a:ln>
          </spPr>
          <cat>
            <numRef>
              <f>'Zusammenfassung'!$A$5:$A$8</f>
            </numRef>
          </cat>
          <val>
            <numRef>
              <f>'Zusammenfassung'!$D$5:$D$8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Geschoss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Fläche (m²)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31</row>
      <rowOff>0</rowOff>
    </from>
    <ext cx="54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48</row>
      <rowOff>0</rowOff>
    </from>
    <ext cx="54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50"/>
  <sheetViews>
    <sheetView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2" customWidth="1" min="3" max="3"/>
    <col width="12" customWidth="1" min="4" max="4"/>
    <col width="12" customWidth="1" min="5" max="5"/>
    <col width="12" customWidth="1" min="6" max="6"/>
    <col width="15" customWidth="1" min="7" max="7"/>
    <col width="15" customWidth="1" min="8" max="8"/>
    <col width="15" customWidth="1" min="9" max="9"/>
    <col width="25" customWidth="1" min="10" max="10"/>
  </cols>
  <sheetData>
    <row r="1" ht="30" customHeight="1">
      <c r="A1" s="1" t="inlineStr">
        <is>
          <t>WOHNFLÄCHENBERECHNUNG NACH DIN 277</t>
        </is>
      </c>
    </row>
    <row r="3" ht="25" customHeight="1">
      <c r="A3" s="2" t="inlineStr">
        <is>
          <t>Objektinformationen</t>
        </is>
      </c>
    </row>
    <row r="4">
      <c r="A4" s="3" t="inlineStr">
        <is>
          <t>Objektbezeichnung:</t>
        </is>
      </c>
      <c r="B4" s="4" t="inlineStr"/>
    </row>
    <row r="5">
      <c r="A5" s="3" t="inlineStr">
        <is>
          <t>Straße / Hausnummer:</t>
        </is>
      </c>
      <c r="B5" s="4" t="inlineStr"/>
    </row>
    <row r="6">
      <c r="A6" s="3" t="inlineStr">
        <is>
          <t>PLZ / Ort:</t>
        </is>
      </c>
      <c r="B6" s="4" t="inlineStr"/>
    </row>
    <row r="7">
      <c r="A7" s="3" t="inlineStr">
        <is>
          <t>Eigentümer:</t>
        </is>
      </c>
      <c r="B7" s="4" t="inlineStr"/>
    </row>
    <row r="8">
      <c r="A8" s="3" t="inlineStr">
        <is>
          <t>Berechnungsdatum:</t>
        </is>
      </c>
      <c r="B8" s="4" t="inlineStr">
        <is>
          <t>12.02.2026</t>
        </is>
      </c>
    </row>
    <row r="9">
      <c r="A9" s="3" t="inlineStr">
        <is>
          <t>Bearbeiter:</t>
        </is>
      </c>
      <c r="B9" s="4" t="inlineStr"/>
    </row>
    <row r="11" ht="25" customHeight="1">
      <c r="A11" s="2" t="inlineStr">
        <is>
          <t>RAUMBERECHNUNG NACH DIN 277</t>
        </is>
      </c>
    </row>
    <row r="12" ht="35" customHeight="1">
      <c r="A12" s="5" t="inlineStr">
        <is>
          <t>Lfd. Nr.</t>
        </is>
      </c>
      <c r="B12" s="5" t="inlineStr">
        <is>
          <t>Raumbezeichnung</t>
        </is>
      </c>
      <c r="C12" s="5" t="inlineStr">
        <is>
          <t>Geschoss</t>
        </is>
      </c>
      <c r="D12" s="5" t="inlineStr">
        <is>
          <t>Länge (m)</t>
        </is>
      </c>
      <c r="E12" s="5" t="inlineStr">
        <is>
          <t>Breite (m)</t>
        </is>
      </c>
      <c r="F12" s="5" t="inlineStr">
        <is>
          <t>Höhe (m)</t>
        </is>
      </c>
      <c r="G12" s="5" t="inlineStr">
        <is>
          <t>Grundfläche (m²)</t>
        </is>
      </c>
      <c r="H12" s="5" t="inlineStr">
        <is>
          <t>Anrechenbare %</t>
        </is>
      </c>
      <c r="I12" s="5" t="inlineStr">
        <is>
          <t>Wohnfläche (m²)</t>
        </is>
      </c>
      <c r="J12" s="5" t="inlineStr">
        <is>
          <t>Bemerkung</t>
        </is>
      </c>
    </row>
    <row r="13">
      <c r="A13" s="6" t="inlineStr">
        <is>
          <t>1</t>
        </is>
      </c>
      <c r="B13" s="7" t="inlineStr">
        <is>
          <t>Wohnzimmer</t>
        </is>
      </c>
      <c r="C13" s="6" t="inlineStr">
        <is>
          <t>EG</t>
        </is>
      </c>
      <c r="D13" s="8" t="n">
        <v>6.5</v>
      </c>
      <c r="E13" s="8" t="n">
        <v>4.2</v>
      </c>
      <c r="F13" s="8" t="n">
        <v>2.6</v>
      </c>
      <c r="G13" s="8">
        <f>D13*E13</f>
        <v/>
      </c>
      <c r="H13" s="9" t="n">
        <v>1</v>
      </c>
      <c r="I13" s="8">
        <f>G13*(H13/100)</f>
        <v/>
      </c>
      <c r="J13" s="7" t="inlineStr">
        <is>
          <t>Vollständig anrechenbar</t>
        </is>
      </c>
    </row>
    <row r="14">
      <c r="A14" s="10" t="inlineStr">
        <is>
          <t>2</t>
        </is>
      </c>
      <c r="B14" s="11" t="inlineStr">
        <is>
          <t>Küche</t>
        </is>
      </c>
      <c r="C14" s="10" t="inlineStr">
        <is>
          <t>EG</t>
        </is>
      </c>
      <c r="D14" s="12" t="n">
        <v>3.8</v>
      </c>
      <c r="E14" s="12" t="n">
        <v>3.2</v>
      </c>
      <c r="F14" s="12" t="n">
        <v>2.6</v>
      </c>
      <c r="G14" s="12">
        <f>D14*E14</f>
        <v/>
      </c>
      <c r="H14" s="13" t="n">
        <v>1</v>
      </c>
      <c r="I14" s="12">
        <f>G14*(H14/100)</f>
        <v/>
      </c>
      <c r="J14" s="11" t="inlineStr">
        <is>
          <t>Vollständig anrechenbar</t>
        </is>
      </c>
    </row>
    <row r="15">
      <c r="A15" s="6" t="inlineStr">
        <is>
          <t>3</t>
        </is>
      </c>
      <c r="B15" s="7" t="inlineStr">
        <is>
          <t>Schlafzimmer</t>
        </is>
      </c>
      <c r="C15" s="6" t="inlineStr">
        <is>
          <t>OG</t>
        </is>
      </c>
      <c r="D15" s="8" t="n">
        <v>5.2</v>
      </c>
      <c r="E15" s="8" t="n">
        <v>3.8</v>
      </c>
      <c r="F15" s="8" t="n">
        <v>2.6</v>
      </c>
      <c r="G15" s="8">
        <f>D15*E15</f>
        <v/>
      </c>
      <c r="H15" s="9" t="n">
        <v>1</v>
      </c>
      <c r="I15" s="8">
        <f>G15*(H15/100)</f>
        <v/>
      </c>
      <c r="J15" s="7" t="inlineStr">
        <is>
          <t>Vollständig anrechenbar</t>
        </is>
      </c>
    </row>
    <row r="16">
      <c r="A16" s="10" t="inlineStr">
        <is>
          <t>4</t>
        </is>
      </c>
      <c r="B16" s="11" t="inlineStr">
        <is>
          <t>Kinderzimmer 1</t>
        </is>
      </c>
      <c r="C16" s="10" t="inlineStr">
        <is>
          <t>OG</t>
        </is>
      </c>
      <c r="D16" s="12" t="n">
        <v>4.5</v>
      </c>
      <c r="E16" s="12" t="n">
        <v>3.4</v>
      </c>
      <c r="F16" s="12" t="n">
        <v>2.6</v>
      </c>
      <c r="G16" s="12">
        <f>D16*E16</f>
        <v/>
      </c>
      <c r="H16" s="13" t="n">
        <v>1</v>
      </c>
      <c r="I16" s="12">
        <f>G16*(H16/100)</f>
        <v/>
      </c>
      <c r="J16" s="11" t="inlineStr">
        <is>
          <t>Vollständig anrechenbar</t>
        </is>
      </c>
    </row>
    <row r="17">
      <c r="A17" s="6" t="inlineStr">
        <is>
          <t>5</t>
        </is>
      </c>
      <c r="B17" s="7" t="inlineStr">
        <is>
          <t>Kinderzimmer 2</t>
        </is>
      </c>
      <c r="C17" s="6" t="inlineStr">
        <is>
          <t>OG</t>
        </is>
      </c>
      <c r="D17" s="8" t="n">
        <v>4.2</v>
      </c>
      <c r="E17" s="8" t="n">
        <v>3.4</v>
      </c>
      <c r="F17" s="8" t="n">
        <v>2.6</v>
      </c>
      <c r="G17" s="8">
        <f>D17*E17</f>
        <v/>
      </c>
      <c r="H17" s="9" t="n">
        <v>1</v>
      </c>
      <c r="I17" s="8">
        <f>G17*(H17/100)</f>
        <v/>
      </c>
      <c r="J17" s="7" t="inlineStr">
        <is>
          <t>Vollständig anrechenbar</t>
        </is>
      </c>
    </row>
    <row r="18">
      <c r="A18" s="10" t="inlineStr">
        <is>
          <t>6</t>
        </is>
      </c>
      <c r="B18" s="11" t="inlineStr">
        <is>
          <t>Bad</t>
        </is>
      </c>
      <c r="C18" s="10" t="inlineStr">
        <is>
          <t>EG</t>
        </is>
      </c>
      <c r="D18" s="12" t="n">
        <v>3</v>
      </c>
      <c r="E18" s="12" t="n">
        <v>2.5</v>
      </c>
      <c r="F18" s="12" t="n">
        <v>2.6</v>
      </c>
      <c r="G18" s="12">
        <f>D18*E18</f>
        <v/>
      </c>
      <c r="H18" s="13" t="n">
        <v>1</v>
      </c>
      <c r="I18" s="12">
        <f>G18*(H18/100)</f>
        <v/>
      </c>
      <c r="J18" s="11" t="inlineStr">
        <is>
          <t>Vollständig anrechenbar</t>
        </is>
      </c>
    </row>
    <row r="19">
      <c r="A19" s="6" t="inlineStr">
        <is>
          <t>7</t>
        </is>
      </c>
      <c r="B19" s="7" t="inlineStr">
        <is>
          <t>WC</t>
        </is>
      </c>
      <c r="C19" s="6" t="inlineStr">
        <is>
          <t>OG</t>
        </is>
      </c>
      <c r="D19" s="8" t="n">
        <v>2</v>
      </c>
      <c r="E19" s="8" t="n">
        <v>1.5</v>
      </c>
      <c r="F19" s="8" t="n">
        <v>2.6</v>
      </c>
      <c r="G19" s="8">
        <f>D19*E19</f>
        <v/>
      </c>
      <c r="H19" s="9" t="n">
        <v>1</v>
      </c>
      <c r="I19" s="8">
        <f>G19*(H19/100)</f>
        <v/>
      </c>
      <c r="J19" s="7" t="inlineStr">
        <is>
          <t>Vollständig anrechenbar</t>
        </is>
      </c>
    </row>
    <row r="20">
      <c r="A20" s="10" t="inlineStr">
        <is>
          <t>8</t>
        </is>
      </c>
      <c r="B20" s="11" t="inlineStr">
        <is>
          <t>Flur EG</t>
        </is>
      </c>
      <c r="C20" s="10" t="inlineStr">
        <is>
          <t>EG</t>
        </is>
      </c>
      <c r="D20" s="12" t="n">
        <v>8</v>
      </c>
      <c r="E20" s="12" t="n">
        <v>1.8</v>
      </c>
      <c r="F20" s="12" t="n">
        <v>2.6</v>
      </c>
      <c r="G20" s="12">
        <f>D20*E20</f>
        <v/>
      </c>
      <c r="H20" s="13" t="n">
        <v>1</v>
      </c>
      <c r="I20" s="12">
        <f>G20*(H20/100)</f>
        <v/>
      </c>
      <c r="J20" s="11" t="inlineStr">
        <is>
          <t>Vollständig anrechenbar</t>
        </is>
      </c>
    </row>
    <row r="21">
      <c r="A21" s="6" t="inlineStr">
        <is>
          <t>9</t>
        </is>
      </c>
      <c r="B21" s="7" t="inlineStr">
        <is>
          <t>Flur OG</t>
        </is>
      </c>
      <c r="C21" s="6" t="inlineStr">
        <is>
          <t>OG</t>
        </is>
      </c>
      <c r="D21" s="8" t="n">
        <v>7.5</v>
      </c>
      <c r="E21" s="8" t="n">
        <v>1.6</v>
      </c>
      <c r="F21" s="8" t="n">
        <v>2.6</v>
      </c>
      <c r="G21" s="8">
        <f>D21*E21</f>
        <v/>
      </c>
      <c r="H21" s="9" t="n">
        <v>1</v>
      </c>
      <c r="I21" s="8">
        <f>G21*(H21/100)</f>
        <v/>
      </c>
      <c r="J21" s="7" t="inlineStr">
        <is>
          <t>Vollständig anrechenbar</t>
        </is>
      </c>
    </row>
    <row r="22">
      <c r="A22" s="10" t="inlineStr">
        <is>
          <t>10</t>
        </is>
      </c>
      <c r="B22" s="11" t="inlineStr">
        <is>
          <t>Abstellraum</t>
        </is>
      </c>
      <c r="C22" s="10" t="inlineStr">
        <is>
          <t>EG</t>
        </is>
      </c>
      <c r="D22" s="12" t="n">
        <v>2.5</v>
      </c>
      <c r="E22" s="12" t="n">
        <v>2</v>
      </c>
      <c r="F22" s="12" t="n">
        <v>2.6</v>
      </c>
      <c r="G22" s="12">
        <f>D22*E22</f>
        <v/>
      </c>
      <c r="H22" s="13" t="n">
        <v>1</v>
      </c>
      <c r="I22" s="12">
        <f>G22*(H22/100)</f>
        <v/>
      </c>
      <c r="J22" s="11" t="inlineStr">
        <is>
          <t>Vollständig anrechenbar</t>
        </is>
      </c>
    </row>
    <row r="23">
      <c r="A23" s="6" t="inlineStr">
        <is>
          <t>11</t>
        </is>
      </c>
      <c r="B23" s="7" t="inlineStr">
        <is>
          <t>Balkon</t>
        </is>
      </c>
      <c r="C23" s="6" t="inlineStr">
        <is>
          <t>OG</t>
        </is>
      </c>
      <c r="D23" s="8" t="n">
        <v>4</v>
      </c>
      <c r="E23" s="8" t="n">
        <v>1.5</v>
      </c>
      <c r="F23" s="7" t="inlineStr"/>
      <c r="G23" s="8">
        <f>D23*E23</f>
        <v/>
      </c>
      <c r="H23" s="9" t="n">
        <v>0.5</v>
      </c>
      <c r="I23" s="8">
        <f>G23*(H23/100)</f>
        <v/>
      </c>
      <c r="J23" s="7" t="inlineStr">
        <is>
          <t>Nur 50% anrechenbar (DIN 277)</t>
        </is>
      </c>
    </row>
    <row r="24">
      <c r="A24" s="10" t="inlineStr">
        <is>
          <t>12</t>
        </is>
      </c>
      <c r="B24" s="11" t="inlineStr">
        <is>
          <t>Dachboden (&gt;2m)</t>
        </is>
      </c>
      <c r="C24" s="10" t="inlineStr">
        <is>
          <t>DG</t>
        </is>
      </c>
      <c r="D24" s="12" t="n">
        <v>5</v>
      </c>
      <c r="E24" s="12" t="n">
        <v>3.5</v>
      </c>
      <c r="F24" s="12" t="n">
        <v>2.2</v>
      </c>
      <c r="G24" s="12">
        <f>D24*E24</f>
        <v/>
      </c>
      <c r="H24" s="13" t="n">
        <v>1</v>
      </c>
      <c r="I24" s="12">
        <f>G24*(H24/100)</f>
        <v/>
      </c>
      <c r="J24" s="11" t="inlineStr">
        <is>
          <t>Höhe über 2m</t>
        </is>
      </c>
    </row>
    <row r="25">
      <c r="A25" s="6" t="inlineStr">
        <is>
          <t>13</t>
        </is>
      </c>
      <c r="B25" s="7" t="inlineStr">
        <is>
          <t>Dachboden (1-2m)</t>
        </is>
      </c>
      <c r="C25" s="6" t="inlineStr">
        <is>
          <t>DG</t>
        </is>
      </c>
      <c r="D25" s="8" t="n">
        <v>4</v>
      </c>
      <c r="E25" s="8" t="n">
        <v>3</v>
      </c>
      <c r="F25" s="8" t="n">
        <v>1.6</v>
      </c>
      <c r="G25" s="8">
        <f>D25*E25</f>
        <v/>
      </c>
      <c r="H25" s="9" t="n">
        <v>0.5</v>
      </c>
      <c r="I25" s="8">
        <f>G25*(H25/100)</f>
        <v/>
      </c>
      <c r="J25" s="7" t="inlineStr">
        <is>
          <t>Höhe 1-2m nur 50%</t>
        </is>
      </c>
    </row>
    <row r="26">
      <c r="A26" s="10" t="inlineStr">
        <is>
          <t>14</t>
        </is>
      </c>
      <c r="B26" s="11" t="inlineStr">
        <is>
          <t>Keller</t>
        </is>
      </c>
      <c r="C26" s="10" t="inlineStr">
        <is>
          <t>UG</t>
        </is>
      </c>
      <c r="D26" s="12" t="n">
        <v>3</v>
      </c>
      <c r="E26" s="12" t="n">
        <v>2.5</v>
      </c>
      <c r="F26" s="12" t="n">
        <v>2.1</v>
      </c>
      <c r="G26" s="12">
        <f>D26*E26</f>
        <v/>
      </c>
      <c r="H26" s="13" t="n">
        <v>0</v>
      </c>
      <c r="I26" s="12">
        <f>G26*(H26/100)</f>
        <v/>
      </c>
      <c r="J26" s="11" t="inlineStr">
        <is>
          <t>Nicht anrechenbar</t>
        </is>
      </c>
    </row>
    <row r="27">
      <c r="A27" s="6" t="inlineStr">
        <is>
          <t>15</t>
        </is>
      </c>
      <c r="B27" s="7" t="inlineStr">
        <is>
          <t>Terrasse</t>
        </is>
      </c>
      <c r="C27" s="6" t="inlineStr">
        <is>
          <t>EG</t>
        </is>
      </c>
      <c r="D27" s="8" t="n">
        <v>5</v>
      </c>
      <c r="E27" s="8" t="n">
        <v>3</v>
      </c>
      <c r="F27" s="7" t="inlineStr"/>
      <c r="G27" s="8">
        <f>D27*E27</f>
        <v/>
      </c>
      <c r="H27" s="9" t="n">
        <v>0.25</v>
      </c>
      <c r="I27" s="8">
        <f>G27*(H27/100)</f>
        <v/>
      </c>
      <c r="J27" s="7" t="inlineStr">
        <is>
          <t>Nur 25% anrechenbar</t>
        </is>
      </c>
    </row>
    <row r="28">
      <c r="A28" s="14" t="n"/>
      <c r="B28" s="14" t="n"/>
      <c r="C28" s="14" t="n"/>
      <c r="D28" s="14" t="n"/>
      <c r="E28" s="14" t="n"/>
      <c r="F28" s="14" t="n"/>
      <c r="G28" s="14" t="n"/>
      <c r="H28" s="14" t="n"/>
      <c r="I28" s="14" t="n"/>
      <c r="J28" s="14" t="n"/>
    </row>
    <row r="29">
      <c r="A29" s="15" t="n"/>
      <c r="B29" s="15" t="n"/>
      <c r="C29" s="15" t="n"/>
      <c r="D29" s="15" t="n"/>
      <c r="E29" s="15" t="n"/>
      <c r="F29" s="15" t="n"/>
      <c r="G29" s="15" t="n"/>
      <c r="H29" s="15" t="n"/>
      <c r="I29" s="15" t="n"/>
      <c r="J29" s="15" t="n"/>
    </row>
    <row r="30">
      <c r="A30" s="14" t="n"/>
      <c r="B30" s="14" t="n"/>
      <c r="C30" s="14" t="n"/>
      <c r="D30" s="14" t="n"/>
      <c r="E30" s="14" t="n"/>
      <c r="F30" s="14" t="n"/>
      <c r="G30" s="14" t="n"/>
      <c r="H30" s="14" t="n"/>
      <c r="I30" s="14" t="n"/>
      <c r="J30" s="14" t="n"/>
    </row>
    <row r="31">
      <c r="A31" s="15" t="n"/>
      <c r="B31" s="15" t="n"/>
      <c r="C31" s="15" t="n"/>
      <c r="D31" s="15" t="n"/>
      <c r="E31" s="15" t="n"/>
      <c r="F31" s="15" t="n"/>
      <c r="G31" s="15" t="n"/>
      <c r="H31" s="15" t="n"/>
      <c r="I31" s="15" t="n"/>
      <c r="J31" s="15" t="n"/>
    </row>
    <row r="32">
      <c r="A32" s="14" t="n"/>
      <c r="B32" s="14" t="n"/>
      <c r="C32" s="14" t="n"/>
      <c r="D32" s="14" t="n"/>
      <c r="E32" s="14" t="n"/>
      <c r="F32" s="14" t="n"/>
      <c r="G32" s="14" t="n"/>
      <c r="H32" s="14" t="n"/>
      <c r="I32" s="14" t="n"/>
      <c r="J32" s="14" t="n"/>
    </row>
    <row r="33">
      <c r="A33" s="16" t="inlineStr">
        <is>
          <t>GESAMTSUMMEN</t>
        </is>
      </c>
      <c r="G33" s="17">
        <f>SUM(G13:G32)</f>
        <v/>
      </c>
      <c r="H33" s="18" t="inlineStr"/>
      <c r="I33" s="17">
        <f>SUM(I13:I32)</f>
        <v/>
      </c>
      <c r="J33" s="19" t="inlineStr">
        <is>
          <t>Gesamtwohnfläche</t>
        </is>
      </c>
    </row>
    <row r="35" ht="25" customHeight="1">
      <c r="A35" s="2" t="inlineStr">
        <is>
          <t>ANRECHENBARE FLÄCHENANTEILE NACH DIN 277</t>
        </is>
      </c>
    </row>
    <row r="36">
      <c r="A36" s="20" t="inlineStr">
        <is>
          <t>Flächentyp</t>
        </is>
      </c>
      <c r="B36" s="20" t="inlineStr">
        <is>
          <t>Höhe</t>
        </is>
      </c>
      <c r="C36" s="20" t="inlineStr">
        <is>
          <t>Anrechenbar</t>
        </is>
      </c>
      <c r="D36" s="20" t="inlineStr">
        <is>
          <t>Beispiele</t>
        </is>
      </c>
    </row>
    <row r="37">
      <c r="A37" s="7" t="inlineStr">
        <is>
          <t>Vollständig (100%)</t>
        </is>
      </c>
      <c r="B37" s="7" t="inlineStr">
        <is>
          <t>≥ 2,00 m</t>
        </is>
      </c>
      <c r="C37" s="6" t="inlineStr">
        <is>
          <t>100%</t>
        </is>
      </c>
      <c r="D37" s="7" t="inlineStr">
        <is>
          <t>Wohnräume, Küche, Bad, Flur</t>
        </is>
      </c>
    </row>
    <row r="38">
      <c r="A38" s="11" t="inlineStr">
        <is>
          <t>Teilweise (50%)</t>
        </is>
      </c>
      <c r="B38" s="11" t="inlineStr">
        <is>
          <t>1,00 - 2,00 m</t>
        </is>
      </c>
      <c r="C38" s="10" t="inlineStr">
        <is>
          <t>50%</t>
        </is>
      </c>
      <c r="D38" s="11" t="inlineStr">
        <is>
          <t>Dachschrägen, Balkone, Loggien</t>
        </is>
      </c>
    </row>
    <row r="39">
      <c r="A39" s="7" t="inlineStr">
        <is>
          <t>Teilweise (25%)</t>
        </is>
      </c>
      <c r="B39" s="7" t="inlineStr">
        <is>
          <t>Unbedacht</t>
        </is>
      </c>
      <c r="C39" s="6" t="inlineStr">
        <is>
          <t>25%</t>
        </is>
      </c>
      <c r="D39" s="7" t="inlineStr">
        <is>
          <t>Terrassen, offene Balkone</t>
        </is>
      </c>
    </row>
    <row r="40">
      <c r="A40" s="11" t="inlineStr">
        <is>
          <t>Nicht anrechenbar</t>
        </is>
      </c>
      <c r="B40" s="11" t="inlineStr">
        <is>
          <t>&lt; 1,00 m</t>
        </is>
      </c>
      <c r="C40" s="10" t="inlineStr">
        <is>
          <t>0%</t>
        </is>
      </c>
      <c r="D40" s="11" t="inlineStr">
        <is>
          <t>Keller, Garagen, Abstellräume &lt; 1m Höhe</t>
        </is>
      </c>
    </row>
    <row r="42">
      <c r="A42" s="2" t="inlineStr">
        <is>
          <t>ZUSÄTZLICHE HINWEISE</t>
        </is>
      </c>
    </row>
    <row r="43" ht="20" customHeight="1">
      <c r="A43" s="21" t="inlineStr">
        <is>
          <t>• Die Berechnung erfolgt nach DIN 277:2016-01 (Grundflächen und Rauminhalte)</t>
        </is>
      </c>
    </row>
    <row r="44" ht="20" customHeight="1">
      <c r="A44" s="22" t="inlineStr">
        <is>
          <t>• Balkone, Loggien und Terrassen werden nur anteilig angerechnet</t>
        </is>
      </c>
    </row>
    <row r="45" ht="20" customHeight="1">
      <c r="A45" s="21" t="inlineStr">
        <is>
          <t>• Flächen unter Dachschrägen werden nach Raumhöhe differenziert berechnet</t>
        </is>
      </c>
    </row>
    <row r="46" ht="20" customHeight="1">
      <c r="A46" s="22" t="inlineStr">
        <is>
          <t>• Kellerräume werden in der Regel nicht zur Wohnfläche gezählt</t>
        </is>
      </c>
    </row>
    <row r="47" ht="20" customHeight="1">
      <c r="A47" s="21" t="inlineStr">
        <is>
          <t>• Wintergärten können unter bestimmten Voraussetzungen angerechnet werden</t>
        </is>
      </c>
    </row>
    <row r="48" ht="20" customHeight="1">
      <c r="A48" s="22" t="inlineStr">
        <is>
          <t>• Bei Maisonette-Wohnungen werden Treppen zur Wohnfläche gezählt</t>
        </is>
      </c>
    </row>
    <row r="50">
      <c r="A50" s="23" t="inlineStr">
        <is>
          <t>Unterschrift Bearbeiter:</t>
        </is>
      </c>
      <c r="F50" s="23" t="inlineStr">
        <is>
          <t>Unterschrift Eigentümer:</t>
        </is>
      </c>
    </row>
  </sheetData>
  <mergeCells count="20">
    <mergeCell ref="A1:J1"/>
    <mergeCell ref="A3:D3"/>
    <mergeCell ref="B4:D4"/>
    <mergeCell ref="B5:D5"/>
    <mergeCell ref="B6:D6"/>
    <mergeCell ref="B7:D7"/>
    <mergeCell ref="B8:D8"/>
    <mergeCell ref="B9:D9"/>
    <mergeCell ref="A11:J11"/>
    <mergeCell ref="A33:F33"/>
    <mergeCell ref="A35:J35"/>
    <mergeCell ref="A42:J42"/>
    <mergeCell ref="A43:J43"/>
    <mergeCell ref="A44:J44"/>
    <mergeCell ref="A45:J45"/>
    <mergeCell ref="A46:J46"/>
    <mergeCell ref="A47:J47"/>
    <mergeCell ref="A48:J48"/>
    <mergeCell ref="A50:E50"/>
    <mergeCell ref="F50:J5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48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20" customWidth="1" min="4" max="4"/>
    <col width="20" customWidth="1" min="5" max="5"/>
    <col width="20" customWidth="1" min="6" max="6"/>
  </cols>
  <sheetData>
    <row r="1" ht="35" customHeight="1">
      <c r="A1" s="1" t="inlineStr">
        <is>
          <t>ANLEITUNG ZUR WOHNFLÄCHENBERECHNUNG NACH DIN 277</t>
        </is>
      </c>
    </row>
    <row r="3" ht="25" customHeight="1">
      <c r="A3" s="24" t="inlineStr">
        <is>
          <t>1. GRUNDLAGEN DER DIN 277</t>
        </is>
      </c>
    </row>
    <row r="4" ht="35" customHeight="1">
      <c r="A4" s="25" t="inlineStr">
        <is>
          <t>Was ist die DIN 277?</t>
        </is>
      </c>
      <c r="C4" s="26" t="inlineStr">
        <is>
          <t>Die DIN 277 ist eine deutsche Norm zur Berechnung von Grundflächen und Rauminhalten von Bauwerken oder Teilen von Bauwerken im Hochbau.</t>
        </is>
      </c>
    </row>
    <row r="5" ht="35" customHeight="1">
      <c r="A5" s="25" t="inlineStr">
        <is>
          <t>Geltungsbereich</t>
        </is>
      </c>
      <c r="C5" s="26" t="inlineStr">
        <is>
          <t>Die Norm gilt für die Ermittlung von Grundflächen und Rauminhalten von Bauwerken oder Teilen von Bauwerken im Hochbau.</t>
        </is>
      </c>
    </row>
    <row r="6" ht="35" customHeight="1">
      <c r="A6" s="25" t="inlineStr">
        <is>
          <t>Aktuelle Version</t>
        </is>
      </c>
      <c r="C6" s="26" t="inlineStr">
        <is>
          <t>DIN 277:2016-01 - Grundflächen und Rauminhalte im Bauwesen</t>
        </is>
      </c>
    </row>
    <row r="7" ht="35" customHeight="1">
      <c r="A7" s="25" t="inlineStr">
        <is>
          <t>Zweck</t>
        </is>
      </c>
      <c r="C7" s="26" t="inlineStr">
        <is>
          <t>Einheitliche Berechnung von Wohnflächen für Kauf, Verkauf, Vermietung und Wertermittlung</t>
        </is>
      </c>
    </row>
    <row r="8" ht="25" customHeight="1">
      <c r="A8" s="24" t="inlineStr">
        <is>
          <t>2. FLÄCHENBERECHNUNG NACH RAUMHÖHE</t>
        </is>
      </c>
    </row>
    <row r="9">
      <c r="A9" s="20" t="inlineStr">
        <is>
          <t>Raumhöhe</t>
        </is>
      </c>
      <c r="B9" s="20" t="inlineStr">
        <is>
          <t>Anrechnung</t>
        </is>
      </c>
      <c r="C9" s="20" t="inlineStr">
        <is>
          <t>Prozentsatz</t>
        </is>
      </c>
      <c r="D9" s="20" t="inlineStr">
        <is>
          <t>Beschreibung</t>
        </is>
      </c>
    </row>
    <row r="10" ht="30" customHeight="1">
      <c r="A10" s="27" t="inlineStr">
        <is>
          <t>≥ 2,00 m</t>
        </is>
      </c>
      <c r="B10" s="28" t="inlineStr">
        <is>
          <t>Volle Anrechnung</t>
        </is>
      </c>
      <c r="C10" s="29" t="inlineStr">
        <is>
          <t>100%</t>
        </is>
      </c>
      <c r="D10" s="27" t="inlineStr">
        <is>
          <t>Alle Grundflächen mit einer lichten Höhe von mindestens 2,00 m</t>
        </is>
      </c>
    </row>
    <row r="11" ht="30" customHeight="1">
      <c r="A11" s="30" t="inlineStr">
        <is>
          <t>1,00 - 2,00 m</t>
        </is>
      </c>
      <c r="B11" s="31" t="inlineStr">
        <is>
          <t>Halbe Anrechnung</t>
        </is>
      </c>
      <c r="C11" s="32" t="inlineStr">
        <is>
          <t>50%</t>
        </is>
      </c>
      <c r="D11" s="30" t="inlineStr">
        <is>
          <t>Grundflächen mit Raumhöhen zwischen 1,00 m und 2,00 m (z.B. Dachschrägen)</t>
        </is>
      </c>
    </row>
    <row r="12" ht="30" customHeight="1">
      <c r="A12" s="27" t="inlineStr">
        <is>
          <t>&lt; 1,00 m</t>
        </is>
      </c>
      <c r="B12" s="28" t="inlineStr">
        <is>
          <t>Keine Anrechnung</t>
        </is>
      </c>
      <c r="C12" s="29" t="inlineStr">
        <is>
          <t>0%</t>
        </is>
      </c>
      <c r="D12" s="27" t="inlineStr">
        <is>
          <t>Grundflächen mit einer lichten Höhe unter 1,00 m werden nicht berücksichtigt</t>
        </is>
      </c>
    </row>
    <row r="14" ht="25" customHeight="1">
      <c r="A14" s="24" t="inlineStr">
        <is>
          <t>3. BESONDERE RÄUME UND FLÄCHEN</t>
        </is>
      </c>
    </row>
    <row r="15">
      <c r="A15" s="20" t="inlineStr">
        <is>
          <t>Raumart</t>
        </is>
      </c>
      <c r="C15" s="20" t="inlineStr">
        <is>
          <t>Anrechnung</t>
        </is>
      </c>
      <c r="D15" s="20" t="inlineStr">
        <is>
          <t>Erläuterung</t>
        </is>
      </c>
    </row>
    <row r="16" ht="25" customHeight="1">
      <c r="A16" s="33" t="inlineStr">
        <is>
          <t>Balkone &amp; Loggien</t>
        </is>
      </c>
      <c r="C16" s="34" t="inlineStr">
        <is>
          <t>50%</t>
        </is>
      </c>
      <c r="D16" s="35" t="inlineStr">
        <is>
          <t>Werden zur Hälfte angerechnet, unabhängig von der Größe</t>
        </is>
      </c>
    </row>
    <row r="17" ht="25" customHeight="1">
      <c r="A17" s="36" t="inlineStr">
        <is>
          <t>Terrassen</t>
        </is>
      </c>
      <c r="C17" s="34" t="inlineStr">
        <is>
          <t>25%</t>
        </is>
      </c>
      <c r="D17" s="37" t="inlineStr">
        <is>
          <t>Werden zu einem Viertel angerechnet</t>
        </is>
      </c>
    </row>
    <row r="18" ht="25" customHeight="1">
      <c r="A18" s="33" t="inlineStr">
        <is>
          <t>Wintergärten</t>
        </is>
      </c>
      <c r="C18" s="38" t="inlineStr">
        <is>
          <t>50%</t>
        </is>
      </c>
      <c r="D18" s="35" t="inlineStr">
        <is>
          <t>Bei ganzjähriger Beheizbarkeit zu 50%, sonst 0%</t>
        </is>
      </c>
    </row>
    <row r="19" ht="25" customHeight="1">
      <c r="A19" s="36" t="inlineStr">
        <is>
          <t>Schwimmbäder</t>
        </is>
      </c>
      <c r="C19" s="34" t="inlineStr">
        <is>
          <t>100%</t>
        </is>
      </c>
      <c r="D19" s="37" t="inlineStr">
        <is>
          <t>Wenn beheizt und im Wohnbereich integriert</t>
        </is>
      </c>
    </row>
    <row r="20" ht="25" customHeight="1">
      <c r="A20" s="33" t="inlineStr">
        <is>
          <t>Kellerräume</t>
        </is>
      </c>
      <c r="C20" s="38" t="inlineStr">
        <is>
          <t>0%</t>
        </is>
      </c>
      <c r="D20" s="35" t="inlineStr">
        <is>
          <t>Werden grundsätzlich nicht zur Wohnfläche gezählt</t>
        </is>
      </c>
    </row>
    <row r="21" ht="25" customHeight="1">
      <c r="A21" s="36" t="inlineStr">
        <is>
          <t>Garagen</t>
        </is>
      </c>
      <c r="C21" s="38" t="inlineStr">
        <is>
          <t>0%</t>
        </is>
      </c>
      <c r="D21" s="37" t="inlineStr">
        <is>
          <t>Nicht zur Wohnfläche zählend</t>
        </is>
      </c>
    </row>
    <row r="22" ht="25" customHeight="1">
      <c r="A22" s="33" t="inlineStr">
        <is>
          <t>Hobbyräume</t>
        </is>
      </c>
      <c r="C22" s="34" t="inlineStr">
        <is>
          <t>100%</t>
        </is>
      </c>
      <c r="D22" s="35" t="inlineStr">
        <is>
          <t>Wenn im Wohnbereich und über 2m Höhe</t>
        </is>
      </c>
    </row>
    <row r="23" ht="25" customHeight="1">
      <c r="A23" s="36" t="inlineStr">
        <is>
          <t>Treppen</t>
        </is>
      </c>
      <c r="C23" s="34" t="inlineStr">
        <is>
          <t>100%</t>
        </is>
      </c>
      <c r="D23" s="37" t="inlineStr">
        <is>
          <t>Grundfläche der Treppen innerhalb der Wohnung wird voll angerechnet</t>
        </is>
      </c>
    </row>
    <row r="25" ht="25" customHeight="1">
      <c r="A25" s="24" t="inlineStr">
        <is>
          <t>4. BERECHNUNGSSCHRITTE</t>
        </is>
      </c>
    </row>
    <row r="26" ht="25" customHeight="1">
      <c r="A26" s="39" t="inlineStr">
        <is>
          <t>Schritt 1</t>
        </is>
      </c>
      <c r="C26" s="35" t="inlineStr">
        <is>
          <t>Alle Räume der Wohnung auflisten und nummerieren</t>
        </is>
      </c>
    </row>
    <row r="27" ht="25" customHeight="1">
      <c r="A27" s="39" t="inlineStr">
        <is>
          <t>Schritt 2</t>
        </is>
      </c>
      <c r="C27" s="37" t="inlineStr">
        <is>
          <t>Für jeden Raum die Maße (Länge × Breite) ermitteln</t>
        </is>
      </c>
    </row>
    <row r="28" ht="25" customHeight="1">
      <c r="A28" s="39" t="inlineStr">
        <is>
          <t>Schritt 3</t>
        </is>
      </c>
      <c r="C28" s="35" t="inlineStr">
        <is>
          <t>Grundfläche berechnen (Länge × Breite = m²)</t>
        </is>
      </c>
    </row>
    <row r="29" ht="25" customHeight="1">
      <c r="A29" s="39" t="inlineStr">
        <is>
          <t>Schritt 4</t>
        </is>
      </c>
      <c r="C29" s="37" t="inlineStr">
        <is>
          <t>Raumhöhe messen und entsprechenden Anrechnungsfaktor zuordnen</t>
        </is>
      </c>
    </row>
    <row r="30" ht="25" customHeight="1">
      <c r="A30" s="39" t="inlineStr">
        <is>
          <t>Schritt 5</t>
        </is>
      </c>
      <c r="C30" s="35" t="inlineStr">
        <is>
          <t>Wohnfläche berechnen (Grundfläche × Anrechnungsfaktor)</t>
        </is>
      </c>
    </row>
    <row r="31" ht="25" customHeight="1">
      <c r="A31" s="39" t="inlineStr">
        <is>
          <t>Schritt 6</t>
        </is>
      </c>
      <c r="C31" s="37" t="inlineStr">
        <is>
          <t>Alle Einzelflächen zur Gesamtwohnfläche addieren</t>
        </is>
      </c>
    </row>
    <row r="33" ht="25" customHeight="1">
      <c r="A33" s="24" t="inlineStr">
        <is>
          <t>5. WICHTIGE HINWEISE</t>
        </is>
      </c>
    </row>
    <row r="34" ht="22" customHeight="1">
      <c r="A34" s="35" t="inlineStr">
        <is>
          <t>✓ Türnischen und Wandnischen bis 0,13 m Tiefe bleiben unberücksichtigt</t>
        </is>
      </c>
    </row>
    <row r="35" ht="22" customHeight="1">
      <c r="A35" s="37" t="inlineStr">
        <is>
          <t>✓ Schornsteine, Pfeiler und Säulen werden nicht abgezogen</t>
        </is>
      </c>
    </row>
    <row r="36" ht="22" customHeight="1">
      <c r="A36" s="35" t="inlineStr">
        <is>
          <t>✓ Bei Dachschrägen muss die Höhe an verschiedenen Stellen gemessen werden</t>
        </is>
      </c>
    </row>
    <row r="37" ht="22" customHeight="1">
      <c r="A37" s="37" t="inlineStr">
        <is>
          <t>✓ Einbauschränke zählen nicht zur Wohnfläche</t>
        </is>
      </c>
    </row>
    <row r="38" ht="22" customHeight="1">
      <c r="A38" s="35" t="inlineStr">
        <is>
          <t>✓ Die Berechnung erfolgt nach den Außenmaßen der Wände</t>
        </is>
      </c>
    </row>
    <row r="39" ht="22" customHeight="1">
      <c r="A39" s="37" t="inlineStr">
        <is>
          <t>✓ Heizungsräume und technische Räume sind ausgeschlossen</t>
        </is>
      </c>
    </row>
    <row r="40" ht="22" customHeight="1">
      <c r="A40" s="35" t="inlineStr">
        <is>
          <t>✓ Bei Maisonette-Wohnungen werden Treppen einmalig gezählt</t>
        </is>
      </c>
    </row>
    <row r="41" ht="22" customHeight="1">
      <c r="A41" s="37" t="inlineStr">
        <is>
          <t>✓ Die Dokumentation sollte Grundrisse und Fotos enthalten</t>
        </is>
      </c>
    </row>
    <row r="43" ht="25" customHeight="1">
      <c r="A43" s="24" t="inlineStr">
        <is>
          <t>6. RECHTLICHE ASPEKTE</t>
        </is>
      </c>
    </row>
    <row r="44" ht="25" customHeight="1">
      <c r="A44" s="33" t="inlineStr">
        <is>
          <t>Mietrecht</t>
        </is>
      </c>
      <c r="C44" s="37" t="inlineStr">
        <is>
          <t>Abweichungen von mehr als 10% können zur Mietminderung berechtigen</t>
        </is>
      </c>
    </row>
    <row r="45" ht="25" customHeight="1">
      <c r="A45" s="33" t="inlineStr">
        <is>
          <t>Kaufverträge</t>
        </is>
      </c>
      <c r="C45" s="37" t="inlineStr">
        <is>
          <t>Die Wohnflächenangabe ist wesentlicher Vertragsbestandteil</t>
        </is>
      </c>
    </row>
    <row r="46" ht="25" customHeight="1">
      <c r="A46" s="33" t="inlineStr">
        <is>
          <t>WEG-Recht</t>
        </is>
      </c>
      <c r="C46" s="37" t="inlineStr">
        <is>
          <t>Basis für die Verteilung von Kosten und Stimmanteilen</t>
        </is>
      </c>
    </row>
    <row r="47" ht="25" customHeight="1">
      <c r="A47" s="33" t="inlineStr">
        <is>
          <t>Beleihung</t>
        </is>
      </c>
      <c r="C47" s="37" t="inlineStr">
        <is>
          <t>Banken verwenden die Wohnfläche für Wertermittlungen</t>
        </is>
      </c>
    </row>
    <row r="48" ht="25" customHeight="1">
      <c r="A48" s="33" t="inlineStr">
        <is>
          <t>Versicherung</t>
        </is>
      </c>
      <c r="C48" s="37" t="inlineStr">
        <is>
          <t>Gebäudeversicherungen orientieren sich an der Wohnfläche</t>
        </is>
      </c>
    </row>
  </sheetData>
  <mergeCells count="63">
    <mergeCell ref="A1:F1"/>
    <mergeCell ref="A3:F3"/>
    <mergeCell ref="A4:B4"/>
    <mergeCell ref="C4:F4"/>
    <mergeCell ref="A5:B5"/>
    <mergeCell ref="C5:F5"/>
    <mergeCell ref="A6:B6"/>
    <mergeCell ref="C6:F6"/>
    <mergeCell ref="A7:B7"/>
    <mergeCell ref="C7:F7"/>
    <mergeCell ref="A8:F8"/>
    <mergeCell ref="A14:F14"/>
    <mergeCell ref="A15:B15"/>
    <mergeCell ref="D15:F15"/>
    <mergeCell ref="A16:B16"/>
    <mergeCell ref="D16:F16"/>
    <mergeCell ref="A17:B17"/>
    <mergeCell ref="D17:F17"/>
    <mergeCell ref="A18:B18"/>
    <mergeCell ref="D18:F18"/>
    <mergeCell ref="A19:B19"/>
    <mergeCell ref="D19:F19"/>
    <mergeCell ref="A20:B20"/>
    <mergeCell ref="D20:F20"/>
    <mergeCell ref="A21:B21"/>
    <mergeCell ref="D21:F21"/>
    <mergeCell ref="A22:B22"/>
    <mergeCell ref="D22:F22"/>
    <mergeCell ref="A23:B23"/>
    <mergeCell ref="D23:F23"/>
    <mergeCell ref="A25:F25"/>
    <mergeCell ref="A26:B26"/>
    <mergeCell ref="C26:F26"/>
    <mergeCell ref="A27:B27"/>
    <mergeCell ref="C27:F27"/>
    <mergeCell ref="A28:B28"/>
    <mergeCell ref="C28:F28"/>
    <mergeCell ref="A29:B29"/>
    <mergeCell ref="C29:F29"/>
    <mergeCell ref="A30:B30"/>
    <mergeCell ref="C30:F30"/>
    <mergeCell ref="A31:B31"/>
    <mergeCell ref="C31:F31"/>
    <mergeCell ref="A33:F33"/>
    <mergeCell ref="A34:F34"/>
    <mergeCell ref="A35:F35"/>
    <mergeCell ref="A36:F36"/>
    <mergeCell ref="A37:F37"/>
    <mergeCell ref="A38:F38"/>
    <mergeCell ref="A39:F39"/>
    <mergeCell ref="A40:F40"/>
    <mergeCell ref="A41:F41"/>
    <mergeCell ref="A43:F43"/>
    <mergeCell ref="A44:B44"/>
    <mergeCell ref="C44:F44"/>
    <mergeCell ref="A45:B45"/>
    <mergeCell ref="C45:F45"/>
    <mergeCell ref="A46:B46"/>
    <mergeCell ref="C46:F46"/>
    <mergeCell ref="A47:B47"/>
    <mergeCell ref="C47:F47"/>
    <mergeCell ref="A48:B48"/>
    <mergeCell ref="C48:F48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0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  <col width="20" customWidth="1" min="7" max="7"/>
  </cols>
  <sheetData>
    <row r="1" ht="35" customHeight="1">
      <c r="A1" s="1" t="inlineStr">
        <is>
          <t>ZUSAMMENFASSUNG DER WOHNFLÄCHENBERECHNUNG</t>
        </is>
      </c>
    </row>
    <row r="3" ht="25" customHeight="1">
      <c r="A3" s="2" t="inlineStr">
        <is>
          <t>FLÄCHENÜBERSICHT NACH GESCHOSSEN</t>
        </is>
      </c>
    </row>
    <row r="4" ht="35" customHeight="1">
      <c r="A4" s="5" t="inlineStr">
        <is>
          <t>Geschoss</t>
        </is>
      </c>
      <c r="B4" s="5" t="inlineStr">
        <is>
          <t>Anzahl Räume</t>
        </is>
      </c>
      <c r="C4" s="5" t="inlineStr">
        <is>
          <t>Grundfläche (m²)</t>
        </is>
      </c>
      <c r="D4" s="5" t="inlineStr">
        <is>
          <t>Anrechenbare Fläche (m²)</t>
        </is>
      </c>
      <c r="E4" s="5" t="inlineStr">
        <is>
          <t>Nicht anrechenbar (m²)</t>
        </is>
      </c>
      <c r="F4" s="5" t="inlineStr">
        <is>
          <t>Anteil an Gesamt</t>
        </is>
      </c>
      <c r="G4" s="5" t="inlineStr">
        <is>
          <t>Bemerkung</t>
        </is>
      </c>
    </row>
    <row r="5" ht="22" customHeight="1">
      <c r="A5" s="6" t="inlineStr">
        <is>
          <t>Untergeschoss (UG)</t>
        </is>
      </c>
      <c r="B5" s="6">
        <f>COUNTIF(Wohnflächenberechnung!C13:C32,"UG")</f>
        <v/>
      </c>
      <c r="C5" s="40">
        <f>SUMIF(Wohnflächenberechnung!C13:C32,"UG",Wohnflächenberechnung!G13:G32)</f>
        <v/>
      </c>
      <c r="D5" s="40">
        <f>SUMIF(Wohnflächenberechnung!C13:C32,"UG",Wohnflächenberechnung!I13:I32)</f>
        <v/>
      </c>
      <c r="E5" s="40">
        <f>C5-D5</f>
        <v/>
      </c>
      <c r="F5" s="41">
        <f>D5/Wohnflächenberechnung!$I$33</f>
        <v/>
      </c>
      <c r="G5" s="7" t="inlineStr">
        <is>
          <t>Kellerräume</t>
        </is>
      </c>
    </row>
    <row r="6" ht="22" customHeight="1">
      <c r="A6" s="10" t="inlineStr">
        <is>
          <t>Erdgeschoss (EG)</t>
        </is>
      </c>
      <c r="B6" s="10">
        <f>COUNTIF(Wohnflächenberechnung!C13:C32,"EG")</f>
        <v/>
      </c>
      <c r="C6" s="42">
        <f>SUMIF(Wohnflächenberechnung!C13:C32,"EG",Wohnflächenberechnung!G13:G32)</f>
        <v/>
      </c>
      <c r="D6" s="42">
        <f>SUMIF(Wohnflächenberechnung!C13:C32,"EG",Wohnflächenberechnung!I13:I32)</f>
        <v/>
      </c>
      <c r="E6" s="42">
        <f>C6-D6</f>
        <v/>
      </c>
      <c r="F6" s="43">
        <f>D6/Wohnflächenberechnung!$I$33</f>
        <v/>
      </c>
      <c r="G6" s="11" t="inlineStr">
        <is>
          <t>Hauptwohnbereich</t>
        </is>
      </c>
    </row>
    <row r="7" ht="22" customHeight="1">
      <c r="A7" s="6" t="inlineStr">
        <is>
          <t>Obergeschoss (OG)</t>
        </is>
      </c>
      <c r="B7" s="6">
        <f>COUNTIF(Wohnflächenberechnung!C13:C32,"OG")</f>
        <v/>
      </c>
      <c r="C7" s="40">
        <f>SUMIF(Wohnflächenberechnung!C13:C32,"OG",Wohnflächenberechnung!G13:G32)</f>
        <v/>
      </c>
      <c r="D7" s="40">
        <f>SUMIF(Wohnflächenberechnung!C13:C32,"OG",Wohnflächenberechnung!I13:I32)</f>
        <v/>
      </c>
      <c r="E7" s="40">
        <f>C7-D7</f>
        <v/>
      </c>
      <c r="F7" s="41">
        <f>D7/Wohnflächenberechnung!$I$33</f>
        <v/>
      </c>
      <c r="G7" s="7" t="inlineStr">
        <is>
          <t>Schlafbereich</t>
        </is>
      </c>
    </row>
    <row r="8" ht="22" customHeight="1">
      <c r="A8" s="10" t="inlineStr">
        <is>
          <t>Dachgeschoss (DG)</t>
        </is>
      </c>
      <c r="B8" s="10">
        <f>COUNTIF(Wohnflächenberechnung!C13:C32,"DG")</f>
        <v/>
      </c>
      <c r="C8" s="42">
        <f>SUMIF(Wohnflächenberechnung!C13:C32,"DG",Wohnflächenberechnung!G13:G32)</f>
        <v/>
      </c>
      <c r="D8" s="42">
        <f>SUMIF(Wohnflächenberechnung!C13:C32,"DG",Wohnflächenberechnung!I13:I32)</f>
        <v/>
      </c>
      <c r="E8" s="42">
        <f>C8-D8</f>
        <v/>
      </c>
      <c r="F8" s="43">
        <f>D8/Wohnflächenberechnung!$I$33</f>
        <v/>
      </c>
      <c r="G8" s="11" t="inlineStr">
        <is>
          <t>Dachschrägen beachten</t>
        </is>
      </c>
    </row>
    <row r="9">
      <c r="A9" s="44" t="inlineStr">
        <is>
          <t>SUMME</t>
        </is>
      </c>
      <c r="B9" s="45">
        <f>SUM(B5:B8)</f>
        <v/>
      </c>
      <c r="C9" s="17">
        <f>SUM(C5:C8)</f>
        <v/>
      </c>
      <c r="D9" s="17">
        <f>SUM(D5:D8)</f>
        <v/>
      </c>
      <c r="E9" s="17">
        <f>SUM(E5:E8)</f>
        <v/>
      </c>
      <c r="F9" s="46">
        <f>D9/D9</f>
        <v/>
      </c>
      <c r="G9" s="19" t="inlineStr">
        <is>
          <t>Gesamtwohnfläche</t>
        </is>
      </c>
    </row>
    <row r="11" ht="25" customHeight="1">
      <c r="A11" s="2" t="inlineStr">
        <is>
          <t>FLÄCHENVERTEILUNG NACH NUTZUNGSART</t>
        </is>
      </c>
    </row>
    <row r="12">
      <c r="A12" s="20" t="inlineStr">
        <is>
          <t>Nutzungsart</t>
        </is>
      </c>
      <c r="B12" s="20" t="inlineStr">
        <is>
          <t>Fläche (m²)</t>
        </is>
      </c>
      <c r="C12" s="20" t="inlineStr">
        <is>
          <t>Anteil</t>
        </is>
      </c>
      <c r="D12" s="20" t="inlineStr">
        <is>
          <t>Anrechnung</t>
        </is>
      </c>
      <c r="E12" s="20" t="inlineStr">
        <is>
          <t>Status</t>
        </is>
      </c>
    </row>
    <row r="13" ht="22" customHeight="1">
      <c r="A13" s="7" t="inlineStr">
        <is>
          <t>Vollständig anrechenbare Flächen (100%)</t>
        </is>
      </c>
      <c r="B13" s="40">
        <f>SUMIFS(Wohnflächenberechnung!I13:I32,Wohnflächenberechnung!H13:H32,"100%")</f>
        <v/>
      </c>
      <c r="C13" s="41">
        <f>B13/Wohnflächenberechnung!$I$33</f>
        <v/>
      </c>
      <c r="D13" s="6" t="inlineStr">
        <is>
          <t>100%</t>
        </is>
      </c>
      <c r="E13" s="6" t="inlineStr">
        <is>
          <t>✓ Vollständig</t>
        </is>
      </c>
    </row>
    <row r="14" ht="22" customHeight="1">
      <c r="A14" s="11" t="inlineStr">
        <is>
          <t>Teilweise anrechenbare Flächen (50%)</t>
        </is>
      </c>
      <c r="B14" s="42">
        <f>SUMIFS(Wohnflächenberechnung!I13:I32,Wohnflächenberechnung!H13:H32,"50%")</f>
        <v/>
      </c>
      <c r="C14" s="43">
        <f>B14/Wohnflächenberechnung!$I$33</f>
        <v/>
      </c>
      <c r="D14" s="10" t="inlineStr">
        <is>
          <t>50%</t>
        </is>
      </c>
      <c r="E14" s="10" t="inlineStr">
        <is>
          <t>◐ Teilweise</t>
        </is>
      </c>
    </row>
    <row r="15" ht="22" customHeight="1">
      <c r="A15" s="7" t="inlineStr">
        <is>
          <t>Teilweise anrechenbare Flächen (25%)</t>
        </is>
      </c>
      <c r="B15" s="40">
        <f>SUMIFS(Wohnflächenberechnung!I13:I32,Wohnflächenberechnung!H13:H32,"25%")</f>
        <v/>
      </c>
      <c r="C15" s="41">
        <f>B15/Wohnflächenberechnung!$I$33</f>
        <v/>
      </c>
      <c r="D15" s="6" t="inlineStr">
        <is>
          <t>25%</t>
        </is>
      </c>
      <c r="E15" s="6" t="inlineStr">
        <is>
          <t>◑ Teilweise</t>
        </is>
      </c>
    </row>
    <row r="16" ht="22" customHeight="1">
      <c r="A16" s="11" t="inlineStr">
        <is>
          <t>Nicht anrechenbare Flächen (0%)</t>
        </is>
      </c>
      <c r="B16" s="42">
        <f>SUMIFS(Wohnflächenberechnung!I13:I32,Wohnflächenberechnung!H13:H32,"0%")</f>
        <v/>
      </c>
      <c r="C16" s="43">
        <f>B16/Wohnflächenberechnung!$I$33</f>
        <v/>
      </c>
      <c r="D16" s="10" t="inlineStr">
        <is>
          <t>0%</t>
        </is>
      </c>
      <c r="E16" s="10" t="inlineStr">
        <is>
          <t>✗ Nicht anrechenbar</t>
        </is>
      </c>
    </row>
    <row r="18" ht="25" customHeight="1">
      <c r="A18" s="2" t="inlineStr">
        <is>
          <t>STATISTISCHE KENNZAHLEN</t>
        </is>
      </c>
    </row>
    <row r="19" ht="22" customHeight="1">
      <c r="A19" s="33" t="inlineStr">
        <is>
          <t>Gesamtwohnfläche:</t>
        </is>
      </c>
      <c r="C19" s="47">
        <f>Wohnflächenberechnung!I33</f>
        <v/>
      </c>
      <c r="D19" s="48" t="inlineStr">
        <is>
          <t>m²</t>
        </is>
      </c>
      <c r="E19" s="21" t="inlineStr">
        <is>
          <t>Anrechenbare Gesamtfläche nach DIN 277</t>
        </is>
      </c>
    </row>
    <row r="20" ht="22" customHeight="1">
      <c r="A20" s="33" t="inlineStr">
        <is>
          <t>Durchschnittliche Raumgröße:</t>
        </is>
      </c>
      <c r="C20" s="47">
        <f>AVERAGE(Wohnflächenberechnung!I13:I32)</f>
        <v/>
      </c>
      <c r="D20" s="48" t="inlineStr">
        <is>
          <t>m²</t>
        </is>
      </c>
      <c r="E20" s="21" t="inlineStr">
        <is>
          <t>Mittelwert aller Räume</t>
        </is>
      </c>
    </row>
    <row r="21" ht="22" customHeight="1">
      <c r="A21" s="33" t="inlineStr">
        <is>
          <t>Größter Raum:</t>
        </is>
      </c>
      <c r="C21" s="47">
        <f>MAX(Wohnflächenberechnung!I13:I32)</f>
        <v/>
      </c>
      <c r="D21" s="48" t="inlineStr">
        <is>
          <t>m²</t>
        </is>
      </c>
      <c r="E21" s="21" t="inlineStr">
        <is>
          <t>Größte Einzelfläche</t>
        </is>
      </c>
    </row>
    <row r="22" ht="22" customHeight="1">
      <c r="A22" s="33" t="inlineStr">
        <is>
          <t>Kleinster Raum:</t>
        </is>
      </c>
      <c r="C22" s="47">
        <f>MIN(Wohnflächenberechnung!I13:I32)</f>
        <v/>
      </c>
      <c r="D22" s="48" t="inlineStr">
        <is>
          <t>m²</t>
        </is>
      </c>
      <c r="E22" s="21" t="inlineStr">
        <is>
          <t>Kleinste Einzelfläche</t>
        </is>
      </c>
    </row>
    <row r="23" ht="22" customHeight="1">
      <c r="A23" s="33" t="inlineStr">
        <is>
          <t>Anzahl Räume gesamt:</t>
        </is>
      </c>
      <c r="C23" s="49">
        <f>COUNTA(Wohnflächenberechnung!B13:B32)</f>
        <v/>
      </c>
      <c r="D23" s="48" t="inlineStr">
        <is>
          <t>Stück</t>
        </is>
      </c>
      <c r="E23" s="21" t="inlineStr">
        <is>
          <t>Alle erfassten Räume</t>
        </is>
      </c>
    </row>
    <row r="24" ht="22" customHeight="1">
      <c r="A24" s="33" t="inlineStr">
        <is>
          <t>Anzahl Haupträume (≥10m²):</t>
        </is>
      </c>
      <c r="C24" s="49">
        <f>COUNTIF(Wohnflächenberechnung!I13:I32,"&gt;=10")</f>
        <v/>
      </c>
      <c r="D24" s="48" t="inlineStr">
        <is>
          <t>Stück</t>
        </is>
      </c>
      <c r="E24" s="21" t="inlineStr">
        <is>
          <t>Räume mit mind. 10m² Wohnfläche</t>
        </is>
      </c>
    </row>
    <row r="26" ht="25" customHeight="1">
      <c r="A26" s="2" t="inlineStr">
        <is>
          <t>QUALITÄTSPRÜFUNG</t>
        </is>
      </c>
    </row>
    <row r="27" ht="22" customHeight="1">
      <c r="A27" s="33" t="inlineStr">
        <is>
          <t>Plausibilitätsprüfung:</t>
        </is>
      </c>
      <c r="C27" s="50">
        <f>IF(Wohnflächenberechnung!I33&gt;0,"✓ Berechnung vorhanden","✗ Keine Daten")</f>
        <v/>
      </c>
      <c r="E27" s="21" t="inlineStr">
        <is>
          <t>Status der Berechnung</t>
        </is>
      </c>
    </row>
    <row r="28" ht="22" customHeight="1">
      <c r="A28" s="33" t="inlineStr">
        <is>
          <t>Vollständigkeit:</t>
        </is>
      </c>
      <c r="C28" s="50">
        <f>IF(COUNTA(Wohnflächenberechnung!B13:B32)&gt;0,"✓ Räume erfasst","✗ Keine Räume")</f>
        <v/>
      </c>
      <c r="E28" s="21" t="inlineStr">
        <is>
          <t>Datenerfassung</t>
        </is>
      </c>
    </row>
    <row r="29" ht="22" customHeight="1">
      <c r="A29" s="33" t="inlineStr">
        <is>
          <t>Formeln korrekt:</t>
        </is>
      </c>
      <c r="C29" s="50">
        <f>IF(ISNUMBER(Wohnflächenberechnung!I33),"✓ Formeln funktionieren","✗ Fehler")</f>
        <v/>
      </c>
      <c r="E29" s="21" t="inlineStr">
        <is>
          <t>Formelprüfung</t>
        </is>
      </c>
    </row>
    <row r="30" ht="22" customHeight="1">
      <c r="A30" s="33" t="inlineStr">
        <is>
          <t>Durchschnittsprüfung:</t>
        </is>
      </c>
      <c r="C30" s="50">
        <f>IF(AND(C20&gt;5,C20&lt;50),"✓ Plausibel","⚠ Prüfen")</f>
        <v/>
      </c>
      <c r="E30" s="21" t="inlineStr">
        <is>
          <t>Raumgrößen-Check</t>
        </is>
      </c>
    </row>
  </sheetData>
  <mergeCells count="29">
    <mergeCell ref="A1:G1"/>
    <mergeCell ref="A3:G3"/>
    <mergeCell ref="A11:G11"/>
    <mergeCell ref="A18:G18"/>
    <mergeCell ref="A19:B19"/>
    <mergeCell ref="E19:G19"/>
    <mergeCell ref="A20:B20"/>
    <mergeCell ref="E20:G20"/>
    <mergeCell ref="A21:B21"/>
    <mergeCell ref="E21:G21"/>
    <mergeCell ref="A22:B22"/>
    <mergeCell ref="E22:G22"/>
    <mergeCell ref="A23:B23"/>
    <mergeCell ref="E23:G23"/>
    <mergeCell ref="A24:B24"/>
    <mergeCell ref="E24:G24"/>
    <mergeCell ref="A26:G26"/>
    <mergeCell ref="A27:B27"/>
    <mergeCell ref="C27:D27"/>
    <mergeCell ref="E27:G27"/>
    <mergeCell ref="A28:B28"/>
    <mergeCell ref="C28:D28"/>
    <mergeCell ref="E28:G28"/>
    <mergeCell ref="A29:B29"/>
    <mergeCell ref="C29:D29"/>
    <mergeCell ref="E29:G29"/>
    <mergeCell ref="A30:B30"/>
    <mergeCell ref="C30:D30"/>
    <mergeCell ref="E30:G30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2026-02-12T18:01:56Z</dcterms:created>
  <dcterms:modified xmlns:dcterms="http://purl.org/dc/terms/" xmlns:xsi="http://www.w3.org/2001/XMLSchema-instance" xsi:type="dcterms:W3CDTF">2026-02-12T18:01:56Z</dcterms:modified>
</cp:coreProperties>
</file>