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Mietobjekte" sheetId="2" state="visible" r:id="rId2"/>
    <sheet xmlns:r="http://schemas.openxmlformats.org/officeDocument/2006/relationships" name="Mieter" sheetId="3" state="visible" r:id="rId3"/>
    <sheet xmlns:r="http://schemas.openxmlformats.org/officeDocument/2006/relationships" name="Mietverträge" sheetId="4" state="visible" r:id="rId4"/>
    <sheet xmlns:r="http://schemas.openxmlformats.org/officeDocument/2006/relationships" name="Zahlungen" sheetId="5" state="visible" r:id="rId5"/>
    <sheet xmlns:r="http://schemas.openxmlformats.org/officeDocument/2006/relationships" name="Kosten" sheetId="6" state="visible" r:id="rId6"/>
    <sheet xmlns:r="http://schemas.openxmlformats.org/officeDocument/2006/relationships" name="Dashboard" sheetId="7" state="visible" r:id="rId7"/>
    <sheet xmlns:r="http://schemas.openxmlformats.org/officeDocument/2006/relationships" name="Anleitung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DD.MM.YYYY"/>
    <numFmt numFmtId="166" formatCode="yyyy-mm-dd h:mm:ss"/>
    <numFmt numFmtId="167" formatCode="0.0%"/>
  </numFmts>
  <fonts count="21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b val="1"/>
      <color rgb="00FF0000"/>
    </font>
    <font>
      <name val="Calibri"/>
      <b val="1"/>
      <color rgb="00FFFFFF"/>
      <sz val="20"/>
    </font>
    <font>
      <b val="1"/>
      <color rgb="00FFFFFF"/>
      <sz val="14"/>
    </font>
    <font>
      <b val="1"/>
      <color rgb="0010B981"/>
      <sz val="12"/>
    </font>
    <font>
      <b val="1"/>
      <color rgb="00F59E0B"/>
      <sz val="12"/>
    </font>
    <font>
      <b val="1"/>
      <color rgb="00DC2626"/>
      <sz val="12"/>
    </font>
    <font>
      <b val="1"/>
      <color rgb="001E3A8A"/>
      <sz val="14"/>
    </font>
    <font>
      <b val="1"/>
      <sz val="12"/>
    </font>
    <font>
      <b val="1"/>
      <color rgb="003B82F6"/>
      <sz val="12"/>
    </font>
    <font>
      <b val="1"/>
      <color rgb="00FFFFFF"/>
      <sz val="12"/>
    </font>
    <font>
      <b val="1"/>
    </font>
    <font>
      <name val="Calibri"/>
      <b val="1"/>
      <color rgb="00FFFFFF"/>
      <sz val="18"/>
    </font>
    <font>
      <sz val="12"/>
    </font>
    <font>
      <b val="1"/>
      <color rgb="00FFFFFF"/>
    </font>
    <font>
      <b val="1"/>
      <color rgb="0010B981"/>
    </font>
    <font>
      <sz val="11"/>
    </font>
    <font>
      <b val="1"/>
      <sz val="10"/>
    </font>
    <font>
      <sz val="10"/>
    </font>
    <font>
      <color rgb="0010B981"/>
      <sz val="10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5E7EB"/>
        <bgColor rgb="00E5E7EB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  <fill>
      <patternFill patternType="solid">
        <fgColor rgb="00FFFFFF"/>
        <bgColor rgb="00FFFFFF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3" fillId="2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15" fillId="2" borderId="1" applyAlignment="1" pivotButton="0" quotePrefix="0" xfId="0">
      <alignment horizontal="center" vertical="center" wrapText="1"/>
    </xf>
    <xf numFmtId="0" fontId="15" fillId="2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16" fillId="3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left" vertical="center" wrapText="1"/>
    </xf>
    <xf numFmtId="0" fontId="16" fillId="9" borderId="1" applyAlignment="1" pivotButton="0" quotePrefix="0" xfId="0">
      <alignment horizontal="center" vertical="center" wrapText="1"/>
    </xf>
    <xf numFmtId="0" fontId="17" fillId="0" borderId="0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2" fontId="0" fillId="3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11" fillId="4" borderId="0" applyAlignment="1" pivotButton="0" quotePrefix="0" xfId="0">
      <alignment horizontal="center" vertical="center" wrapText="1"/>
    </xf>
    <xf numFmtId="164" fontId="5" fillId="0" borderId="0" pivotButton="0" quotePrefix="0" xfId="0"/>
    <xf numFmtId="0" fontId="12" fillId="5" borderId="1" pivotButton="0" quotePrefix="0" xfId="0"/>
    <xf numFmtId="164" fontId="6" fillId="0" borderId="0" pivotButton="0" quotePrefix="0" xfId="0"/>
    <xf numFmtId="164" fontId="7" fillId="0" borderId="0" pivotButton="0" quotePrefix="0" xfId="0"/>
    <xf numFmtId="164" fontId="8" fillId="0" borderId="0" pivotButton="0" quotePrefix="0" xfId="0"/>
    <xf numFmtId="0" fontId="9" fillId="0" borderId="0" pivotButton="0" quotePrefix="0" xfId="0"/>
    <xf numFmtId="0" fontId="5" fillId="0" borderId="0" pivotButton="0" quotePrefix="0" xfId="0"/>
    <xf numFmtId="164" fontId="0" fillId="6" borderId="1" applyAlignment="1" pivotButton="0" quotePrefix="0" xfId="0">
      <alignment horizontal="center" vertical="center" wrapText="1"/>
    </xf>
    <xf numFmtId="0" fontId="6" fillId="0" borderId="0" pivotButton="0" quotePrefix="0" xfId="0"/>
    <xf numFmtId="164" fontId="0" fillId="7" borderId="1" applyAlignment="1" pivotButton="0" quotePrefix="0" xfId="0">
      <alignment horizontal="center" vertical="center" wrapText="1"/>
    </xf>
    <xf numFmtId="167" fontId="10" fillId="0" borderId="0" pivotButton="0" quotePrefix="0" xfId="0"/>
    <xf numFmtId="164" fontId="0" fillId="8" borderId="1" applyAlignment="1" pivotButton="0" quotePrefix="0" xfId="0">
      <alignment horizontal="center" vertical="center" wrapText="1"/>
    </xf>
    <xf numFmtId="1" fontId="9" fillId="0" borderId="0" pivotButton="0" quotePrefix="0" xfId="0"/>
    <xf numFmtId="164" fontId="9" fillId="0" borderId="0" pivotButton="0" quotePrefix="0" xfId="0"/>
    <xf numFmtId="0" fontId="18" fillId="0" borderId="0" applyAlignment="1" pivotButton="0" quotePrefix="0" xfId="0">
      <alignment horizontal="left" vertical="center" wrapText="1"/>
    </xf>
    <xf numFmtId="0" fontId="19" fillId="0" borderId="0" applyAlignment="1" pivotButton="0" quotePrefix="0" xfId="0">
      <alignment horizontal="left" vertical="center" wrapText="1"/>
    </xf>
    <xf numFmtId="0" fontId="11" fillId="10" borderId="0" applyAlignment="1" pivotButton="0" quotePrefix="0" xfId="0">
      <alignment horizontal="center" vertical="center" wrapText="1"/>
    </xf>
    <xf numFmtId="0" fontId="2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40" customHeight="1">
      <c r="A1" s="1" t="inlineStr">
        <is>
          <t>WILLKOMMEN ZUR VERMIETUNGS-VERWALTUNG</t>
        </is>
      </c>
    </row>
    <row r="3">
      <c r="A3" s="2" t="inlineStr">
        <is>
          <t>Diese Excel-Vorlage hilft Ihnen bei der professionellen Verwaltung Ihrer Mietobjekte.</t>
        </is>
      </c>
    </row>
    <row r="5">
      <c r="A5" s="3" t="inlineStr">
        <is>
          <t>SCHNELLÜBERSICHT</t>
        </is>
      </c>
    </row>
    <row r="7">
      <c r="A7" s="4" t="inlineStr">
        <is>
          <t>Modul</t>
        </is>
      </c>
      <c r="B7" s="5" t="inlineStr">
        <is>
          <t>Beschreibung</t>
        </is>
      </c>
      <c r="C7" s="4" t="inlineStr">
        <is>
          <t>Status</t>
        </is>
      </c>
    </row>
    <row r="8">
      <c r="A8" s="6" t="inlineStr">
        <is>
          <t>Dashboard</t>
        </is>
      </c>
      <c r="B8" s="7" t="inlineStr">
        <is>
          <t>Zentrale Übersicht aller wichtigen Kennzahlen</t>
        </is>
      </c>
      <c r="C8" s="8" t="inlineStr">
        <is>
          <t>✓ Aktiv</t>
        </is>
      </c>
    </row>
    <row r="9">
      <c r="A9" s="9" t="inlineStr">
        <is>
          <t>Mietobjekte</t>
        </is>
      </c>
      <c r="B9" s="10" t="inlineStr">
        <is>
          <t>Verwaltung aller Immobilien und Eigenschaften</t>
        </is>
      </c>
      <c r="C9" s="11" t="inlineStr">
        <is>
          <t>✓ Aktiv</t>
        </is>
      </c>
    </row>
    <row r="10">
      <c r="A10" s="6" t="inlineStr">
        <is>
          <t>Mieter</t>
        </is>
      </c>
      <c r="B10" s="7" t="inlineStr">
        <is>
          <t>Kontaktdaten und Informationen zu Mietern</t>
        </is>
      </c>
      <c r="C10" s="8" t="inlineStr">
        <is>
          <t>✓ Aktiv</t>
        </is>
      </c>
    </row>
    <row r="11">
      <c r="A11" s="9" t="inlineStr">
        <is>
          <t>Mietverträge</t>
        </is>
      </c>
      <c r="B11" s="10" t="inlineStr">
        <is>
          <t>Alle Vertragsdetails und Konditionen</t>
        </is>
      </c>
      <c r="C11" s="11" t="inlineStr">
        <is>
          <t>✓ Aktiv</t>
        </is>
      </c>
    </row>
    <row r="12">
      <c r="A12" s="6" t="inlineStr">
        <is>
          <t>Zahlungen</t>
        </is>
      </c>
      <c r="B12" s="7" t="inlineStr">
        <is>
          <t>Mieteingangs- und Zahlungsverfolgung</t>
        </is>
      </c>
      <c r="C12" s="8" t="inlineStr">
        <is>
          <t>✓ Aktiv</t>
        </is>
      </c>
    </row>
    <row r="13">
      <c r="A13" s="9" t="inlineStr">
        <is>
          <t>Kosten</t>
        </is>
      </c>
      <c r="B13" s="10" t="inlineStr">
        <is>
          <t>Ausgaben und Betriebskosten</t>
        </is>
      </c>
      <c r="C13" s="11" t="inlineStr">
        <is>
          <t>✓ Aktiv</t>
        </is>
      </c>
    </row>
    <row r="15">
      <c r="A15" s="3" t="inlineStr">
        <is>
          <t>WICHTIGE HINWEISE</t>
        </is>
      </c>
    </row>
    <row r="17">
      <c r="A17" s="12" t="inlineStr">
        <is>
          <t>• Sichern Sie diese Datei regelmäßig</t>
        </is>
      </c>
    </row>
    <row r="18">
      <c r="A18" s="12" t="inlineStr">
        <is>
          <t>• Nutzen Sie die Dropdown-Menüs für einheitliche Eingaben</t>
        </is>
      </c>
    </row>
    <row r="19">
      <c r="A19" s="12" t="inlineStr">
        <is>
          <t>• Das Dashboard wird automatisch aktualisiert</t>
        </is>
      </c>
    </row>
    <row r="20">
      <c r="A20" s="12" t="inlineStr">
        <is>
          <t>• Prüfen Sie regelmäßig offene Zahlungen</t>
        </is>
      </c>
    </row>
    <row r="21">
      <c r="A21" s="12" t="inlineStr">
        <is>
          <t>• Dokumentieren Sie alle Änderungen in den Notizen</t>
        </is>
      </c>
    </row>
    <row r="22">
      <c r="A22" s="12" t="inlineStr">
        <is>
          <t>• Beachten Sie gesetzliche Aufbewahrungsfristen</t>
        </is>
      </c>
    </row>
  </sheetData>
  <mergeCells count="10">
    <mergeCell ref="A1:F1"/>
    <mergeCell ref="A3:F3"/>
    <mergeCell ref="A5:F5"/>
    <mergeCell ref="A15:F15"/>
    <mergeCell ref="A17:F17"/>
    <mergeCell ref="A18:F18"/>
    <mergeCell ref="A19:F19"/>
    <mergeCell ref="A20:F20"/>
    <mergeCell ref="A21:F21"/>
    <mergeCell ref="A22:F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6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10" customWidth="1" min="4" max="4"/>
    <col width="20" customWidth="1" min="5" max="5"/>
    <col width="15" customWidth="1" min="6" max="6"/>
    <col width="15" customWidth="1" min="7" max="7"/>
    <col width="10" customWidth="1" min="8" max="8"/>
    <col width="12" customWidth="1" min="9" max="9"/>
    <col width="12" customWidth="1" min="10" max="10"/>
    <col width="15" customWidth="1" min="11" max="11"/>
    <col width="30" customWidth="1" min="12" max="12"/>
  </cols>
  <sheetData>
    <row r="1">
      <c r="A1" s="13" t="inlineStr">
        <is>
          <t>Objekt-ID</t>
        </is>
      </c>
      <c r="B1" s="13" t="inlineStr">
        <is>
          <t>Bezeichnung</t>
        </is>
      </c>
      <c r="C1" s="13" t="inlineStr">
        <is>
          <t>Adresse</t>
        </is>
      </c>
      <c r="D1" s="13" t="inlineStr">
        <is>
          <t>PLZ</t>
        </is>
      </c>
      <c r="E1" s="13" t="inlineStr">
        <is>
          <t>Stadt</t>
        </is>
      </c>
      <c r="F1" s="13" t="inlineStr">
        <is>
          <t>Objektart</t>
        </is>
      </c>
      <c r="G1" s="13" t="inlineStr">
        <is>
          <t>Wohnfläche (m²)</t>
        </is>
      </c>
      <c r="H1" s="13" t="inlineStr">
        <is>
          <t>Zimmer</t>
        </is>
      </c>
      <c r="I1" s="13" t="inlineStr">
        <is>
          <t>Baujahr</t>
        </is>
      </c>
      <c r="J1" s="13" t="inlineStr">
        <is>
          <t>Status</t>
        </is>
      </c>
      <c r="K1" s="13" t="inlineStr">
        <is>
          <t>Kaufpreis</t>
        </is>
      </c>
      <c r="L1" s="13" t="inlineStr">
        <is>
          <t>Notizen</t>
        </is>
      </c>
    </row>
    <row r="2">
      <c r="A2" s="6" t="inlineStr">
        <is>
          <t>OBJ-001</t>
        </is>
      </c>
      <c r="B2" s="7" t="inlineStr">
        <is>
          <t>Moderne 3-Zimmer Wohnung</t>
        </is>
      </c>
      <c r="C2" s="7" t="inlineStr">
        <is>
          <t>Hauptstraße 15</t>
        </is>
      </c>
      <c r="D2" s="6" t="inlineStr">
        <is>
          <t>10115</t>
        </is>
      </c>
      <c r="E2" s="6" t="inlineStr">
        <is>
          <t>Berlin</t>
        </is>
      </c>
      <c r="F2" s="6" t="inlineStr">
        <is>
          <t>Wohnung</t>
        </is>
      </c>
      <c r="G2" s="14" t="n">
        <v>85</v>
      </c>
      <c r="H2" s="6" t="n">
        <v>3</v>
      </c>
      <c r="I2" s="6" t="n">
        <v>2015</v>
      </c>
      <c r="J2" s="6" t="inlineStr">
        <is>
          <t>Vermietet</t>
        </is>
      </c>
      <c r="K2" s="15" t="n">
        <v>280000</v>
      </c>
      <c r="L2" s="7" t="inlineStr">
        <is>
          <t>Balkon vorhanden</t>
        </is>
      </c>
    </row>
    <row r="3">
      <c r="A3" s="16" t="inlineStr">
        <is>
          <t>OBJ-002</t>
        </is>
      </c>
      <c r="B3" s="17" t="inlineStr">
        <is>
          <t>Einfamilienhaus mit Garten</t>
        </is>
      </c>
      <c r="C3" s="17" t="inlineStr">
        <is>
          <t>Gartenweg 8</t>
        </is>
      </c>
      <c r="D3" s="16" t="inlineStr">
        <is>
          <t>80331</t>
        </is>
      </c>
      <c r="E3" s="16" t="inlineStr">
        <is>
          <t>München</t>
        </is>
      </c>
      <c r="F3" s="16" t="inlineStr">
        <is>
          <t>Haus</t>
        </is>
      </c>
      <c r="G3" s="18" t="n">
        <v>150</v>
      </c>
      <c r="H3" s="16" t="n">
        <v>5</v>
      </c>
      <c r="I3" s="16" t="n">
        <v>2010</v>
      </c>
      <c r="J3" s="16" t="inlineStr">
        <is>
          <t>Vermietet</t>
        </is>
      </c>
      <c r="K3" s="19" t="n">
        <v>650000</v>
      </c>
      <c r="L3" s="17" t="inlineStr">
        <is>
          <t>Garage inkl.</t>
        </is>
      </c>
    </row>
    <row r="4">
      <c r="A4" s="6" t="inlineStr">
        <is>
          <t>OBJ-003</t>
        </is>
      </c>
      <c r="B4" s="7" t="inlineStr">
        <is>
          <t>Gewerbefläche Zentrum</t>
        </is>
      </c>
      <c r="C4" s="7" t="inlineStr">
        <is>
          <t>Marktplatz 3</t>
        </is>
      </c>
      <c r="D4" s="6" t="inlineStr">
        <is>
          <t>50667</t>
        </is>
      </c>
      <c r="E4" s="6" t="inlineStr">
        <is>
          <t>Köln</t>
        </is>
      </c>
      <c r="F4" s="6" t="inlineStr">
        <is>
          <t>Gewerbe</t>
        </is>
      </c>
      <c r="G4" s="14" t="n">
        <v>120</v>
      </c>
      <c r="H4" s="6" t="n">
        <v>3</v>
      </c>
      <c r="I4" s="6" t="n">
        <v>2018</v>
      </c>
      <c r="J4" s="6" t="inlineStr">
        <is>
          <t>Vermietet</t>
        </is>
      </c>
      <c r="K4" s="15" t="n">
        <v>420000</v>
      </c>
      <c r="L4" s="7" t="inlineStr">
        <is>
          <t>Schaufenster</t>
        </is>
      </c>
    </row>
    <row r="5">
      <c r="A5" s="16" t="inlineStr">
        <is>
          <t>OBJ-004</t>
        </is>
      </c>
      <c r="B5" s="17" t="inlineStr">
        <is>
          <t>2-Zimmer Appartement</t>
        </is>
      </c>
      <c r="C5" s="17" t="inlineStr">
        <is>
          <t>Seestraße 42</t>
        </is>
      </c>
      <c r="D5" s="16" t="inlineStr">
        <is>
          <t>60311</t>
        </is>
      </c>
      <c r="E5" s="16" t="inlineStr">
        <is>
          <t>Frankfurt</t>
        </is>
      </c>
      <c r="F5" s="16" t="inlineStr">
        <is>
          <t>Wohnung</t>
        </is>
      </c>
      <c r="G5" s="18" t="n">
        <v>55</v>
      </c>
      <c r="H5" s="16" t="n">
        <v>2</v>
      </c>
      <c r="I5" s="16" t="n">
        <v>2020</v>
      </c>
      <c r="J5" s="16" t="inlineStr">
        <is>
          <t>Verfügbar</t>
        </is>
      </c>
      <c r="K5" s="19" t="n">
        <v>195000</v>
      </c>
      <c r="L5" s="17" t="inlineStr">
        <is>
          <t>Neubau</t>
        </is>
      </c>
    </row>
    <row r="6">
      <c r="A6" s="6" t="inlineStr">
        <is>
          <t>OBJ-005</t>
        </is>
      </c>
      <c r="B6" s="7" t="inlineStr">
        <is>
          <t>Doppelgarage</t>
        </is>
      </c>
      <c r="C6" s="7" t="inlineStr">
        <is>
          <t>Parkweg 12</t>
        </is>
      </c>
      <c r="D6" s="6" t="inlineStr">
        <is>
          <t>20095</t>
        </is>
      </c>
      <c r="E6" s="6" t="inlineStr">
        <is>
          <t>Hamburg</t>
        </is>
      </c>
      <c r="F6" s="6" t="inlineStr">
        <is>
          <t>Garage</t>
        </is>
      </c>
      <c r="G6" s="14" t="n">
        <v>30</v>
      </c>
      <c r="H6" s="6" t="n">
        <v>0</v>
      </c>
      <c r="I6" s="6" t="n">
        <v>2012</v>
      </c>
      <c r="J6" s="6" t="inlineStr">
        <is>
          <t>Vermietet</t>
        </is>
      </c>
      <c r="K6" s="15" t="n">
        <v>45000</v>
      </c>
      <c r="L6" s="7" t="inlineStr">
        <is>
          <t>Elektrisches Tor</t>
        </is>
      </c>
    </row>
  </sheetData>
  <dataValidations count="2">
    <dataValidation sqref="F2:F100" showErrorMessage="1" showInputMessage="1" allowBlank="0" type="list">
      <formula1>"Wohnung,Haus,Gewerbe,Garage,Stellplatz"</formula1>
    </dataValidation>
    <dataValidation sqref="J2:J100" showErrorMessage="1" showInputMessage="1" allowBlank="0" type="list">
      <formula1>"Vermietet,Verfügbar,Renovierung,Verkauft"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6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25" customWidth="1" min="5" max="5"/>
    <col width="18" customWidth="1" min="6" max="6"/>
    <col width="20" customWidth="1" min="7" max="7"/>
    <col width="20" customWidth="1" min="8" max="8"/>
    <col width="25" customWidth="1" min="9" max="9"/>
    <col width="15" customWidth="1" min="10" max="10"/>
    <col width="12" customWidth="1" min="11" max="11"/>
    <col width="30" customWidth="1" min="12" max="12"/>
  </cols>
  <sheetData>
    <row r="1">
      <c r="A1" s="13" t="inlineStr">
        <is>
          <t>Mieter-ID</t>
        </is>
      </c>
      <c r="B1" s="13" t="inlineStr">
        <is>
          <t>Vorname</t>
        </is>
      </c>
      <c r="C1" s="13" t="inlineStr">
        <is>
          <t>Nachname</t>
        </is>
      </c>
      <c r="D1" s="13" t="inlineStr">
        <is>
          <t>Geburtsdatum</t>
        </is>
      </c>
      <c r="E1" s="13" t="inlineStr">
        <is>
          <t>E-Mail</t>
        </is>
      </c>
      <c r="F1" s="13" t="inlineStr">
        <is>
          <t>Telefon</t>
        </is>
      </c>
      <c r="G1" s="13" t="inlineStr">
        <is>
          <t>Notfallkontakt</t>
        </is>
      </c>
      <c r="H1" s="13" t="inlineStr">
        <is>
          <t>Beruf</t>
        </is>
      </c>
      <c r="I1" s="13" t="inlineStr">
        <is>
          <t>Arbeitgeber</t>
        </is>
      </c>
      <c r="J1" s="13" t="inlineStr">
        <is>
          <t>Nettoeinkommen</t>
        </is>
      </c>
      <c r="K1" s="13" t="inlineStr">
        <is>
          <t>Schufa-Score</t>
        </is>
      </c>
      <c r="L1" s="13" t="inlineStr">
        <is>
          <t>Notizen</t>
        </is>
      </c>
    </row>
    <row r="2">
      <c r="A2" s="6" t="inlineStr">
        <is>
          <t>M-001</t>
        </is>
      </c>
      <c r="B2" s="7" t="inlineStr">
        <is>
          <t>Anna</t>
        </is>
      </c>
      <c r="C2" s="7" t="inlineStr">
        <is>
          <t>Schmidt</t>
        </is>
      </c>
      <c r="D2" s="20" t="inlineStr">
        <is>
          <t>15.03.1985</t>
        </is>
      </c>
      <c r="E2" s="7" t="inlineStr">
        <is>
          <t>anna.schmidt@email.de</t>
        </is>
      </c>
      <c r="F2" s="6" t="inlineStr">
        <is>
          <t>0151-12345678</t>
        </is>
      </c>
      <c r="G2" s="7" t="inlineStr">
        <is>
          <t>Max Schmidt (Bruder)</t>
        </is>
      </c>
      <c r="H2" s="7" t="inlineStr">
        <is>
          <t>Ingenieurin</t>
        </is>
      </c>
      <c r="I2" s="7" t="inlineStr">
        <is>
          <t>TechCorp GmbH</t>
        </is>
      </c>
      <c r="J2" s="15" t="n">
        <v>3500</v>
      </c>
      <c r="K2" s="6" t="n">
        <v>95</v>
      </c>
      <c r="L2" s="7" t="inlineStr">
        <is>
          <t>Zuverlässig</t>
        </is>
      </c>
    </row>
    <row r="3">
      <c r="A3" s="16" t="inlineStr">
        <is>
          <t>M-002</t>
        </is>
      </c>
      <c r="B3" s="17" t="inlineStr">
        <is>
          <t>Thomas</t>
        </is>
      </c>
      <c r="C3" s="17" t="inlineStr">
        <is>
          <t>Müller</t>
        </is>
      </c>
      <c r="D3" s="21" t="inlineStr">
        <is>
          <t>22.07.1978</t>
        </is>
      </c>
      <c r="E3" s="17" t="inlineStr">
        <is>
          <t>thomas.mueller@email.de</t>
        </is>
      </c>
      <c r="F3" s="16" t="inlineStr">
        <is>
          <t>0162-87654321</t>
        </is>
      </c>
      <c r="G3" s="17" t="inlineStr">
        <is>
          <t>Maria Müller (Ehefrau)</t>
        </is>
      </c>
      <c r="H3" s="17" t="inlineStr">
        <is>
          <t>Projektmanager</t>
        </is>
      </c>
      <c r="I3" s="17" t="inlineStr">
        <is>
          <t>BuildIt AG</t>
        </is>
      </c>
      <c r="J3" s="19" t="n">
        <v>4200</v>
      </c>
      <c r="K3" s="16" t="n">
        <v>92</v>
      </c>
      <c r="L3" s="17" t="inlineStr">
        <is>
          <t>Langjähriger Mieter</t>
        </is>
      </c>
    </row>
    <row r="4">
      <c r="A4" s="6" t="inlineStr">
        <is>
          <t>M-003</t>
        </is>
      </c>
      <c r="B4" s="7" t="inlineStr">
        <is>
          <t>Sarah</t>
        </is>
      </c>
      <c r="C4" s="7" t="inlineStr">
        <is>
          <t>Weber</t>
        </is>
      </c>
      <c r="D4" s="20" t="inlineStr">
        <is>
          <t>10.11.1992</t>
        </is>
      </c>
      <c r="E4" s="7" t="inlineStr">
        <is>
          <t>sarah.weber@email.de</t>
        </is>
      </c>
      <c r="F4" s="6" t="inlineStr">
        <is>
          <t>0173-45678901</t>
        </is>
      </c>
      <c r="G4" s="7" t="inlineStr">
        <is>
          <t>Peter Weber (Vater)</t>
        </is>
      </c>
      <c r="H4" s="7" t="inlineStr">
        <is>
          <t>Ärztin</t>
        </is>
      </c>
      <c r="I4" s="7" t="inlineStr">
        <is>
          <t>Stadtklinik</t>
        </is>
      </c>
      <c r="J4" s="15" t="n">
        <v>5500</v>
      </c>
      <c r="K4" s="6" t="n">
        <v>98</v>
      </c>
      <c r="L4" s="7" t="inlineStr">
        <is>
          <t>Nichtraucher</t>
        </is>
      </c>
    </row>
    <row r="5">
      <c r="A5" s="16" t="inlineStr">
        <is>
          <t>M-004</t>
        </is>
      </c>
      <c r="B5" s="17" t="inlineStr">
        <is>
          <t>Michael</t>
        </is>
      </c>
      <c r="C5" s="17" t="inlineStr">
        <is>
          <t>Koch</t>
        </is>
      </c>
      <c r="D5" s="21" t="inlineStr">
        <is>
          <t>05.05.1988</t>
        </is>
      </c>
      <c r="E5" s="17" t="inlineStr">
        <is>
          <t>michael.koch@email.de</t>
        </is>
      </c>
      <c r="F5" s="16" t="inlineStr">
        <is>
          <t>0160-23456789</t>
        </is>
      </c>
      <c r="G5" s="17" t="inlineStr">
        <is>
          <t>Lisa Koch (Schwester)</t>
        </is>
      </c>
      <c r="H5" s="17" t="inlineStr">
        <is>
          <t>Softwareentwickler</t>
        </is>
      </c>
      <c r="I5" s="17" t="inlineStr">
        <is>
          <t>CodeFactory</t>
        </is>
      </c>
      <c r="J5" s="19" t="n">
        <v>4800</v>
      </c>
      <c r="K5" s="16" t="n">
        <v>90</v>
      </c>
      <c r="L5" s="17" t="inlineStr">
        <is>
          <t>Haustiere erlaubt</t>
        </is>
      </c>
    </row>
    <row r="6">
      <c r="A6" s="6" t="inlineStr">
        <is>
          <t>M-005</t>
        </is>
      </c>
      <c r="B6" s="7" t="inlineStr">
        <is>
          <t>Julia</t>
        </is>
      </c>
      <c r="C6" s="7" t="inlineStr">
        <is>
          <t>Becker</t>
        </is>
      </c>
      <c r="D6" s="20" t="inlineStr">
        <is>
          <t>18.09.1995</t>
        </is>
      </c>
      <c r="E6" s="7" t="inlineStr">
        <is>
          <t>julia.becker@email.de</t>
        </is>
      </c>
      <c r="F6" s="6" t="inlineStr">
        <is>
          <t>0152-34567890</t>
        </is>
      </c>
      <c r="G6" s="7" t="inlineStr">
        <is>
          <t>Hans Becker (Vater)</t>
        </is>
      </c>
      <c r="H6" s="7" t="inlineStr">
        <is>
          <t>Lehrerin</t>
        </is>
      </c>
      <c r="I6" s="7" t="inlineStr">
        <is>
          <t>Grundschule Nord</t>
        </is>
      </c>
      <c r="J6" s="15" t="n">
        <v>3200</v>
      </c>
      <c r="K6" s="6" t="n">
        <v>94</v>
      </c>
      <c r="L6" s="7" t="inlineStr">
        <is>
          <t>Pünktliche Zahlung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5" customWidth="1" min="4" max="4"/>
    <col width="15" customWidth="1" min="5" max="5"/>
    <col width="15" customWidth="1" min="6" max="6"/>
    <col width="12" customWidth="1" min="7" max="7"/>
    <col width="12" customWidth="1" min="8" max="8"/>
    <col width="12" customWidth="1" min="9" max="9"/>
    <col width="12" customWidth="1" min="10" max="10"/>
    <col width="15" customWidth="1" min="11" max="11"/>
    <col width="15" customWidth="1" min="12" max="12"/>
    <col width="12" customWidth="1" min="13" max="13"/>
    <col width="30" customWidth="1" min="14" max="14"/>
  </cols>
  <sheetData>
    <row r="1">
      <c r="A1" s="13" t="inlineStr">
        <is>
          <t>Vertrags-ID</t>
        </is>
      </c>
      <c r="B1" s="13" t="inlineStr">
        <is>
          <t>Objekt-ID</t>
        </is>
      </c>
      <c r="C1" s="13" t="inlineStr">
        <is>
          <t>Mieter-ID</t>
        </is>
      </c>
      <c r="D1" s="13" t="inlineStr">
        <is>
          <t>Mietbeginn</t>
        </is>
      </c>
      <c r="E1" s="13" t="inlineStr">
        <is>
          <t>Mietende</t>
        </is>
      </c>
      <c r="F1" s="13" t="inlineStr">
        <is>
          <t>Vertragsart</t>
        </is>
      </c>
      <c r="G1" s="13" t="inlineStr">
        <is>
          <t>Kaltmiete</t>
        </is>
      </c>
      <c r="H1" s="13" t="inlineStr">
        <is>
          <t>Nebenkosten</t>
        </is>
      </c>
      <c r="I1" s="13" t="inlineStr">
        <is>
          <t>Warmmiete</t>
        </is>
      </c>
      <c r="J1" s="13" t="inlineStr">
        <is>
          <t>Kaution</t>
        </is>
      </c>
      <c r="K1" s="13" t="inlineStr">
        <is>
          <t>Zahlungsweise</t>
        </is>
      </c>
      <c r="L1" s="13" t="inlineStr">
        <is>
          <t>Kündigungsfrist</t>
        </is>
      </c>
      <c r="M1" s="13" t="inlineStr">
        <is>
          <t>Status</t>
        </is>
      </c>
      <c r="N1" s="13" t="inlineStr">
        <is>
          <t>Notizen</t>
        </is>
      </c>
    </row>
    <row r="2">
      <c r="A2" s="6" t="inlineStr">
        <is>
          <t>V-001</t>
        </is>
      </c>
      <c r="B2" s="6" t="inlineStr">
        <is>
          <t>OBJ-001</t>
        </is>
      </c>
      <c r="C2" s="6" t="inlineStr">
        <is>
          <t>M-001</t>
        </is>
      </c>
      <c r="D2" s="20" t="n">
        <v>44927</v>
      </c>
      <c r="E2" s="20" t="n">
        <v>46022</v>
      </c>
      <c r="F2" s="6" t="inlineStr">
        <is>
          <t>Befristet</t>
        </is>
      </c>
      <c r="G2" s="15" t="n">
        <v>950</v>
      </c>
      <c r="H2" s="15" t="n">
        <v>180</v>
      </c>
      <c r="I2" s="15">
        <f>G2+H2</f>
        <v/>
      </c>
      <c r="J2" s="15" t="n">
        <v>2850</v>
      </c>
      <c r="K2" s="6" t="inlineStr">
        <is>
          <t>Monatlich</t>
        </is>
      </c>
      <c r="L2" s="6" t="inlineStr">
        <is>
          <t>3 Monate</t>
        </is>
      </c>
      <c r="M2" s="6" t="inlineStr">
        <is>
          <t>Aktiv</t>
        </is>
      </c>
      <c r="N2" s="6" t="inlineStr">
        <is>
          <t>Indexmiete vereinbart</t>
        </is>
      </c>
    </row>
    <row r="3">
      <c r="A3" s="16" t="inlineStr">
        <is>
          <t>V-002</t>
        </is>
      </c>
      <c r="B3" s="16" t="inlineStr">
        <is>
          <t>OBJ-002</t>
        </is>
      </c>
      <c r="C3" s="16" t="inlineStr">
        <is>
          <t>M-002</t>
        </is>
      </c>
      <c r="D3" s="21" t="n">
        <v>44713</v>
      </c>
      <c r="E3" s="16" t="n"/>
      <c r="F3" s="16" t="inlineStr">
        <is>
          <t>Unbefristet</t>
        </is>
      </c>
      <c r="G3" s="19" t="n">
        <v>1800</v>
      </c>
      <c r="H3" s="19" t="n">
        <v>320</v>
      </c>
      <c r="I3" s="19">
        <f>G3+H3</f>
        <v/>
      </c>
      <c r="J3" s="19" t="n">
        <v>5400</v>
      </c>
      <c r="K3" s="16" t="inlineStr">
        <is>
          <t>Monatlich</t>
        </is>
      </c>
      <c r="L3" s="16" t="inlineStr">
        <is>
          <t>3 Monate</t>
        </is>
      </c>
      <c r="M3" s="16" t="inlineStr">
        <is>
          <t>Aktiv</t>
        </is>
      </c>
      <c r="N3" s="16" t="inlineStr">
        <is>
          <t>Garten mitvermietet</t>
        </is>
      </c>
    </row>
    <row r="4">
      <c r="A4" s="6" t="inlineStr">
        <is>
          <t>V-003</t>
        </is>
      </c>
      <c r="B4" s="6" t="inlineStr">
        <is>
          <t>OBJ-003</t>
        </is>
      </c>
      <c r="C4" s="6" t="inlineStr">
        <is>
          <t>M-003</t>
        </is>
      </c>
      <c r="D4" s="20" t="n">
        <v>44986</v>
      </c>
      <c r="E4" s="20" t="n">
        <v>46811</v>
      </c>
      <c r="F4" s="6" t="inlineStr">
        <is>
          <t>Befristet</t>
        </is>
      </c>
      <c r="G4" s="15" t="n">
        <v>2200</v>
      </c>
      <c r="H4" s="15" t="n">
        <v>280</v>
      </c>
      <c r="I4" s="15">
        <f>G4+H4</f>
        <v/>
      </c>
      <c r="J4" s="15" t="n">
        <v>6600</v>
      </c>
      <c r="K4" s="6" t="inlineStr">
        <is>
          <t>Monatlich</t>
        </is>
      </c>
      <c r="L4" s="6" t="inlineStr">
        <is>
          <t>6 Monate</t>
        </is>
      </c>
      <c r="M4" s="6" t="inlineStr">
        <is>
          <t>Aktiv</t>
        </is>
      </c>
      <c r="N4" s="6" t="inlineStr">
        <is>
          <t>Gewerbemietvertrag</t>
        </is>
      </c>
    </row>
    <row r="5">
      <c r="A5" s="16" t="inlineStr">
        <is>
          <t>V-004</t>
        </is>
      </c>
      <c r="B5" s="16" t="inlineStr">
        <is>
          <t>OBJ-005</t>
        </is>
      </c>
      <c r="C5" s="16" t="inlineStr">
        <is>
          <t>M-004</t>
        </is>
      </c>
      <c r="D5" s="21" t="n">
        <v>44805</v>
      </c>
      <c r="E5" s="16" t="n"/>
      <c r="F5" s="16" t="inlineStr">
        <is>
          <t>Unbefristet</t>
        </is>
      </c>
      <c r="G5" s="19" t="n">
        <v>120</v>
      </c>
      <c r="H5" s="19" t="n">
        <v>15</v>
      </c>
      <c r="I5" s="19">
        <f>G5+H5</f>
        <v/>
      </c>
      <c r="J5" s="19" t="n">
        <v>240</v>
      </c>
      <c r="K5" s="16" t="inlineStr">
        <is>
          <t>Monatlich</t>
        </is>
      </c>
      <c r="L5" s="16" t="inlineStr">
        <is>
          <t>3 Monate</t>
        </is>
      </c>
      <c r="M5" s="16" t="inlineStr">
        <is>
          <t>Aktiv</t>
        </is>
      </c>
      <c r="N5" s="16" t="inlineStr">
        <is>
          <t>Garagenstellplatz</t>
        </is>
      </c>
    </row>
  </sheetData>
  <dataValidations count="3">
    <dataValidation sqref="F2:F100" showErrorMessage="1" showInputMessage="1" allowBlank="0" type="list">
      <formula1>"Unbefristet,Befristet"</formula1>
    </dataValidation>
    <dataValidation sqref="K2:K100" showErrorMessage="1" showInputMessage="1" allowBlank="0" type="list">
      <formula1>"Monatlich,Quartalsweise,Jährlich"</formula1>
    </dataValidation>
    <dataValidation sqref="M2:M100" showErrorMessage="1" showInputMessage="1" allowBlank="0" type="list">
      <formula1>"Aktiv,Gekündigt,Beendet"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5" customWidth="1" min="5" max="5"/>
    <col width="18" customWidth="1" min="6" max="6"/>
    <col width="18" customWidth="1" min="7" max="7"/>
    <col width="12" customWidth="1" min="8" max="8"/>
    <col width="12" customWidth="1" min="9" max="9"/>
    <col width="12" customWidth="1" min="10" max="10"/>
    <col width="15" customWidth="1" min="11" max="11"/>
    <col width="15" customWidth="1" min="12" max="12"/>
    <col width="30" customWidth="1" min="13" max="13"/>
  </cols>
  <sheetData>
    <row r="1">
      <c r="A1" s="13" t="inlineStr">
        <is>
          <t>Zahlungs-ID</t>
        </is>
      </c>
      <c r="B1" s="13" t="inlineStr">
        <is>
          <t>Vertrags-ID</t>
        </is>
      </c>
      <c r="C1" s="13" t="inlineStr">
        <is>
          <t>Objekt-ID</t>
        </is>
      </c>
      <c r="D1" s="13" t="inlineStr">
        <is>
          <t>Mieter-ID</t>
        </is>
      </c>
      <c r="E1" s="13" t="inlineStr">
        <is>
          <t>Monat/Jahr</t>
        </is>
      </c>
      <c r="F1" s="13" t="inlineStr">
        <is>
          <t>Fälligkeitsdatum</t>
        </is>
      </c>
      <c r="G1" s="13" t="inlineStr">
        <is>
          <t>Zahlungsdatum</t>
        </is>
      </c>
      <c r="H1" s="13" t="inlineStr">
        <is>
          <t>Betrag Soll</t>
        </is>
      </c>
      <c r="I1" s="13" t="inlineStr">
        <is>
          <t>Betrag Ist</t>
        </is>
      </c>
      <c r="J1" s="13" t="inlineStr">
        <is>
          <t>Differenz</t>
        </is>
      </c>
      <c r="K1" s="13" t="inlineStr">
        <is>
          <t>Zahlungsstatus</t>
        </is>
      </c>
      <c r="L1" s="13" t="inlineStr">
        <is>
          <t>Zahlungsart</t>
        </is>
      </c>
      <c r="M1" s="13" t="inlineStr">
        <is>
          <t>Notizen</t>
        </is>
      </c>
    </row>
    <row r="2">
      <c r="A2" s="6" t="inlineStr">
        <is>
          <t>Z-001</t>
        </is>
      </c>
      <c r="B2" s="6" t="inlineStr">
        <is>
          <t>V-001</t>
        </is>
      </c>
      <c r="C2" s="6" t="inlineStr">
        <is>
          <t>OBJ-001</t>
        </is>
      </c>
      <c r="D2" s="6" t="inlineStr">
        <is>
          <t>M-001</t>
        </is>
      </c>
      <c r="E2" s="6" t="inlineStr">
        <is>
          <t>Januar 2024</t>
        </is>
      </c>
      <c r="F2" s="20" t="n">
        <v>45294</v>
      </c>
      <c r="G2" s="20" t="n">
        <v>45292</v>
      </c>
      <c r="H2" s="15" t="n">
        <v>1130</v>
      </c>
      <c r="I2" s="15" t="n">
        <v>1130</v>
      </c>
      <c r="J2" s="15" t="n">
        <v>0</v>
      </c>
      <c r="K2" s="6" t="inlineStr">
        <is>
          <t>Bezahlt</t>
        </is>
      </c>
      <c r="L2" s="6" t="inlineStr">
        <is>
          <t>Lastschrift</t>
        </is>
      </c>
      <c r="M2" s="6" t="inlineStr"/>
    </row>
    <row r="3">
      <c r="A3" s="16" t="inlineStr">
        <is>
          <t>Z-002</t>
        </is>
      </c>
      <c r="B3" s="16" t="inlineStr">
        <is>
          <t>V-001</t>
        </is>
      </c>
      <c r="C3" s="16" t="inlineStr">
        <is>
          <t>OBJ-001</t>
        </is>
      </c>
      <c r="D3" s="16" t="inlineStr">
        <is>
          <t>M-001</t>
        </is>
      </c>
      <c r="E3" s="16" t="inlineStr">
        <is>
          <t>Februar 2024</t>
        </is>
      </c>
      <c r="F3" s="21" t="n">
        <v>45325</v>
      </c>
      <c r="G3" s="21" t="n">
        <v>45324</v>
      </c>
      <c r="H3" s="19" t="n">
        <v>1130</v>
      </c>
      <c r="I3" s="19" t="n">
        <v>1130</v>
      </c>
      <c r="J3" s="19" t="n">
        <v>0</v>
      </c>
      <c r="K3" s="16" t="inlineStr">
        <is>
          <t>Bezahlt</t>
        </is>
      </c>
      <c r="L3" s="16" t="inlineStr">
        <is>
          <t>Lastschrift</t>
        </is>
      </c>
      <c r="M3" s="16" t="inlineStr"/>
    </row>
    <row r="4">
      <c r="A4" s="6" t="inlineStr">
        <is>
          <t>Z-003</t>
        </is>
      </c>
      <c r="B4" s="6" t="inlineStr">
        <is>
          <t>V-001</t>
        </is>
      </c>
      <c r="C4" s="6" t="inlineStr">
        <is>
          <t>OBJ-001</t>
        </is>
      </c>
      <c r="D4" s="6" t="inlineStr">
        <is>
          <t>M-001</t>
        </is>
      </c>
      <c r="E4" s="6" t="inlineStr">
        <is>
          <t>März 2024</t>
        </is>
      </c>
      <c r="F4" s="20" t="n">
        <v>45354</v>
      </c>
      <c r="G4" s="20" t="n">
        <v>45353</v>
      </c>
      <c r="H4" s="15" t="n">
        <v>1130</v>
      </c>
      <c r="I4" s="15" t="n">
        <v>1130</v>
      </c>
      <c r="J4" s="15" t="n">
        <v>0</v>
      </c>
      <c r="K4" s="6" t="inlineStr">
        <is>
          <t>Bezahlt</t>
        </is>
      </c>
      <c r="L4" s="6" t="inlineStr">
        <is>
          <t>Lastschrift</t>
        </is>
      </c>
      <c r="M4" s="6" t="inlineStr"/>
    </row>
    <row r="5">
      <c r="A5" s="16" t="inlineStr">
        <is>
          <t>Z-004</t>
        </is>
      </c>
      <c r="B5" s="16" t="inlineStr">
        <is>
          <t>V-001</t>
        </is>
      </c>
      <c r="C5" s="16" t="inlineStr">
        <is>
          <t>OBJ-001</t>
        </is>
      </c>
      <c r="D5" s="16" t="inlineStr">
        <is>
          <t>M-001</t>
        </is>
      </c>
      <c r="E5" s="16" t="inlineStr">
        <is>
          <t>April 2024</t>
        </is>
      </c>
      <c r="F5" s="21" t="n">
        <v>45385</v>
      </c>
      <c r="G5" s="21" t="n">
        <v>45383</v>
      </c>
      <c r="H5" s="19" t="n">
        <v>1130</v>
      </c>
      <c r="I5" s="19" t="n">
        <v>1130</v>
      </c>
      <c r="J5" s="19" t="n">
        <v>0</v>
      </c>
      <c r="K5" s="16" t="inlineStr">
        <is>
          <t>Bezahlt</t>
        </is>
      </c>
      <c r="L5" s="16" t="inlineStr">
        <is>
          <t>Lastschrift</t>
        </is>
      </c>
      <c r="M5" s="16" t="inlineStr"/>
    </row>
    <row r="6">
      <c r="A6" s="6" t="inlineStr">
        <is>
          <t>Z-005</t>
        </is>
      </c>
      <c r="B6" s="6" t="inlineStr">
        <is>
          <t>V-001</t>
        </is>
      </c>
      <c r="C6" s="6" t="inlineStr">
        <is>
          <t>OBJ-001</t>
        </is>
      </c>
      <c r="D6" s="6" t="inlineStr">
        <is>
          <t>M-001</t>
        </is>
      </c>
      <c r="E6" s="6" t="inlineStr">
        <is>
          <t>Mai 2024</t>
        </is>
      </c>
      <c r="F6" s="20" t="n">
        <v>45415</v>
      </c>
      <c r="G6" s="20" t="n">
        <v>45420</v>
      </c>
      <c r="H6" s="15" t="n">
        <v>1130</v>
      </c>
      <c r="I6" s="15" t="n">
        <v>1130</v>
      </c>
      <c r="J6" s="15" t="n">
        <v>0</v>
      </c>
      <c r="K6" s="6" t="inlineStr">
        <is>
          <t>Bezahlt</t>
        </is>
      </c>
      <c r="L6" s="6" t="inlineStr">
        <is>
          <t>Lastschrift</t>
        </is>
      </c>
      <c r="M6" s="6" t="inlineStr"/>
    </row>
    <row r="7">
      <c r="A7" s="16" t="inlineStr">
        <is>
          <t>Z-006</t>
        </is>
      </c>
      <c r="B7" s="16" t="inlineStr">
        <is>
          <t>V-001</t>
        </is>
      </c>
      <c r="C7" s="16" t="inlineStr">
        <is>
          <t>OBJ-001</t>
        </is>
      </c>
      <c r="D7" s="16" t="inlineStr">
        <is>
          <t>M-001</t>
        </is>
      </c>
      <c r="E7" s="16" t="inlineStr">
        <is>
          <t>Juni 2024</t>
        </is>
      </c>
      <c r="F7" s="21" t="n">
        <v>45446</v>
      </c>
      <c r="G7" s="16" t="n"/>
      <c r="H7" s="19" t="n">
        <v>1130</v>
      </c>
      <c r="I7" s="19" t="n">
        <v>0</v>
      </c>
      <c r="J7" s="22" t="n">
        <v>-1130</v>
      </c>
      <c r="K7" s="16" t="inlineStr">
        <is>
          <t>Offen</t>
        </is>
      </c>
      <c r="L7" s="16" t="inlineStr">
        <is>
          <t>Lastschrift</t>
        </is>
      </c>
      <c r="M7" s="16" t="inlineStr"/>
    </row>
    <row r="8">
      <c r="A8" s="6" t="inlineStr">
        <is>
          <t>Z-007</t>
        </is>
      </c>
      <c r="B8" s="6" t="inlineStr">
        <is>
          <t>V-002</t>
        </is>
      </c>
      <c r="C8" s="6" t="inlineStr">
        <is>
          <t>OBJ-002</t>
        </is>
      </c>
      <c r="D8" s="6" t="inlineStr">
        <is>
          <t>M-002</t>
        </is>
      </c>
      <c r="E8" s="6" t="inlineStr">
        <is>
          <t>Januar 2024</t>
        </is>
      </c>
      <c r="F8" s="20" t="n">
        <v>45292</v>
      </c>
      <c r="G8" s="20" t="n">
        <v>45292</v>
      </c>
      <c r="H8" s="15" t="n">
        <v>2120</v>
      </c>
      <c r="I8" s="15" t="n">
        <v>2120</v>
      </c>
      <c r="J8" s="15" t="n">
        <v>0</v>
      </c>
      <c r="K8" s="6" t="inlineStr">
        <is>
          <t>Bezahlt</t>
        </is>
      </c>
      <c r="L8" s="6" t="inlineStr">
        <is>
          <t>Überweisung</t>
        </is>
      </c>
      <c r="M8" s="6" t="inlineStr"/>
    </row>
    <row r="9">
      <c r="A9" s="16" t="inlineStr">
        <is>
          <t>Z-008</t>
        </is>
      </c>
      <c r="B9" s="16" t="inlineStr">
        <is>
          <t>V-002</t>
        </is>
      </c>
      <c r="C9" s="16" t="inlineStr">
        <is>
          <t>OBJ-002</t>
        </is>
      </c>
      <c r="D9" s="16" t="inlineStr">
        <is>
          <t>M-002</t>
        </is>
      </c>
      <c r="E9" s="16" t="inlineStr">
        <is>
          <t>Februar 2024</t>
        </is>
      </c>
      <c r="F9" s="21" t="n">
        <v>45323</v>
      </c>
      <c r="G9" s="21" t="n">
        <v>45323</v>
      </c>
      <c r="H9" s="19" t="n">
        <v>2120</v>
      </c>
      <c r="I9" s="19" t="n">
        <v>2120</v>
      </c>
      <c r="J9" s="19" t="n">
        <v>0</v>
      </c>
      <c r="K9" s="16" t="inlineStr">
        <is>
          <t>Bezahlt</t>
        </is>
      </c>
      <c r="L9" s="16" t="inlineStr">
        <is>
          <t>Überweisung</t>
        </is>
      </c>
      <c r="M9" s="16" t="inlineStr"/>
    </row>
    <row r="10">
      <c r="A10" s="6" t="inlineStr">
        <is>
          <t>Z-009</t>
        </is>
      </c>
      <c r="B10" s="6" t="inlineStr">
        <is>
          <t>V-002</t>
        </is>
      </c>
      <c r="C10" s="6" t="inlineStr">
        <is>
          <t>OBJ-002</t>
        </is>
      </c>
      <c r="D10" s="6" t="inlineStr">
        <is>
          <t>M-002</t>
        </is>
      </c>
      <c r="E10" s="6" t="inlineStr">
        <is>
          <t>März 2024</t>
        </is>
      </c>
      <c r="F10" s="20" t="n">
        <v>45352</v>
      </c>
      <c r="G10" s="20" t="n">
        <v>45352</v>
      </c>
      <c r="H10" s="15" t="n">
        <v>2120</v>
      </c>
      <c r="I10" s="15" t="n">
        <v>2120</v>
      </c>
      <c r="J10" s="15" t="n">
        <v>0</v>
      </c>
      <c r="K10" s="6" t="inlineStr">
        <is>
          <t>Bezahlt</t>
        </is>
      </c>
      <c r="L10" s="6" t="inlineStr">
        <is>
          <t>Überweisung</t>
        </is>
      </c>
      <c r="M10" s="6" t="inlineStr"/>
    </row>
    <row r="11">
      <c r="A11" s="16" t="inlineStr">
        <is>
          <t>Z-010</t>
        </is>
      </c>
      <c r="B11" s="16" t="inlineStr">
        <is>
          <t>V-002</t>
        </is>
      </c>
      <c r="C11" s="16" t="inlineStr">
        <is>
          <t>OBJ-002</t>
        </is>
      </c>
      <c r="D11" s="16" t="inlineStr">
        <is>
          <t>M-002</t>
        </is>
      </c>
      <c r="E11" s="16" t="inlineStr">
        <is>
          <t>April 2024</t>
        </is>
      </c>
      <c r="F11" s="21" t="n">
        <v>45383</v>
      </c>
      <c r="G11" s="21" t="n">
        <v>45383</v>
      </c>
      <c r="H11" s="19" t="n">
        <v>2120</v>
      </c>
      <c r="I11" s="19" t="n">
        <v>2120</v>
      </c>
      <c r="J11" s="19" t="n">
        <v>0</v>
      </c>
      <c r="K11" s="16" t="inlineStr">
        <is>
          <t>Bezahlt</t>
        </is>
      </c>
      <c r="L11" s="16" t="inlineStr">
        <is>
          <t>Überweisung</t>
        </is>
      </c>
      <c r="M11" s="16" t="inlineStr"/>
    </row>
    <row r="12">
      <c r="A12" s="6" t="inlineStr">
        <is>
          <t>Z-011</t>
        </is>
      </c>
      <c r="B12" s="6" t="inlineStr">
        <is>
          <t>V-002</t>
        </is>
      </c>
      <c r="C12" s="6" t="inlineStr">
        <is>
          <t>OBJ-002</t>
        </is>
      </c>
      <c r="D12" s="6" t="inlineStr">
        <is>
          <t>M-002</t>
        </is>
      </c>
      <c r="E12" s="6" t="inlineStr">
        <is>
          <t>Mai 2024</t>
        </is>
      </c>
      <c r="F12" s="20" t="n">
        <v>45413</v>
      </c>
      <c r="G12" s="20" t="n">
        <v>45413</v>
      </c>
      <c r="H12" s="15" t="n">
        <v>2120</v>
      </c>
      <c r="I12" s="15" t="n">
        <v>2120</v>
      </c>
      <c r="J12" s="15" t="n">
        <v>0</v>
      </c>
      <c r="K12" s="6" t="inlineStr">
        <is>
          <t>Bezahlt</t>
        </is>
      </c>
      <c r="L12" s="6" t="inlineStr">
        <is>
          <t>Überweisung</t>
        </is>
      </c>
      <c r="M12" s="6" t="inlineStr"/>
    </row>
    <row r="13">
      <c r="A13" s="16" t="inlineStr">
        <is>
          <t>Z-012</t>
        </is>
      </c>
      <c r="B13" s="16" t="inlineStr">
        <is>
          <t>V-002</t>
        </is>
      </c>
      <c r="C13" s="16" t="inlineStr">
        <is>
          <t>OBJ-002</t>
        </is>
      </c>
      <c r="D13" s="16" t="inlineStr">
        <is>
          <t>M-002</t>
        </is>
      </c>
      <c r="E13" s="16" t="inlineStr">
        <is>
          <t>Juni 2024</t>
        </is>
      </c>
      <c r="F13" s="21" t="n">
        <v>45444</v>
      </c>
      <c r="G13" s="16" t="n"/>
      <c r="H13" s="19" t="n">
        <v>2120</v>
      </c>
      <c r="I13" s="19" t="n">
        <v>0</v>
      </c>
      <c r="J13" s="22" t="n">
        <v>-2120</v>
      </c>
      <c r="K13" s="16" t="inlineStr">
        <is>
          <t>Offen</t>
        </is>
      </c>
      <c r="L13" s="16" t="inlineStr">
        <is>
          <t>Überweisung</t>
        </is>
      </c>
      <c r="M13" s="16" t="inlineStr"/>
    </row>
  </sheetData>
  <dataValidations count="2">
    <dataValidation sqref="K2:K200" showErrorMessage="1" showInputMessage="1" allowBlank="0" type="list">
      <formula1>"Bezahlt,Offen,Überfällig,Teilzahlung"</formula1>
    </dataValidation>
    <dataValidation sqref="L2:L200" showErrorMessage="1" showInputMessage="1" allowBlank="0" type="list">
      <formula1>"Überweisung,Lastschrift,Bar,Scheck"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20" customWidth="1" min="4" max="4"/>
    <col width="35" customWidth="1" min="5" max="5"/>
    <col width="12" customWidth="1" min="6" max="6"/>
    <col width="25" customWidth="1" min="7" max="7"/>
    <col width="15" customWidth="1" min="8" max="8"/>
    <col width="18" customWidth="1" min="9" max="9"/>
    <col width="10" customWidth="1" min="10" max="10"/>
    <col width="30" customWidth="1" min="11" max="11"/>
  </cols>
  <sheetData>
    <row r="1">
      <c r="A1" s="13" t="inlineStr">
        <is>
          <t>Kosten-ID</t>
        </is>
      </c>
      <c r="B1" s="13" t="inlineStr">
        <is>
          <t>Objekt-ID</t>
        </is>
      </c>
      <c r="C1" s="13" t="inlineStr">
        <is>
          <t>Datum</t>
        </is>
      </c>
      <c r="D1" s="13" t="inlineStr">
        <is>
          <t>Kostenkategorie</t>
        </is>
      </c>
      <c r="E1" s="13" t="inlineStr">
        <is>
          <t>Beschreibung</t>
        </is>
      </c>
      <c r="F1" s="13" t="inlineStr">
        <is>
          <t>Betrag</t>
        </is>
      </c>
      <c r="G1" s="13" t="inlineStr">
        <is>
          <t>Zahlungsempfänger</t>
        </is>
      </c>
      <c r="H1" s="13" t="inlineStr">
        <is>
          <t>Umlegbar auf Mieter</t>
        </is>
      </c>
      <c r="I1" s="13" t="inlineStr">
        <is>
          <t>Rechnungsnummer</t>
        </is>
      </c>
      <c r="J1" s="13" t="inlineStr">
        <is>
          <t>Bezahlt</t>
        </is>
      </c>
      <c r="K1" s="13" t="inlineStr">
        <is>
          <t>Notizen</t>
        </is>
      </c>
    </row>
    <row r="2">
      <c r="A2" s="6" t="inlineStr">
        <is>
          <t>K-001</t>
        </is>
      </c>
      <c r="B2" s="6" t="inlineStr">
        <is>
          <t>OBJ-001</t>
        </is>
      </c>
      <c r="C2" s="20" t="n">
        <v>45306</v>
      </c>
      <c r="D2" s="6" t="inlineStr">
        <is>
          <t>Instandhaltung</t>
        </is>
      </c>
      <c r="E2" s="7" t="inlineStr">
        <is>
          <t>Malerarbeiten Treppenhaus</t>
        </is>
      </c>
      <c r="F2" s="15" t="n">
        <v>850</v>
      </c>
      <c r="G2" s="7" t="inlineStr">
        <is>
          <t>Malerbetrieb Schmidt</t>
        </is>
      </c>
      <c r="H2" s="6" t="inlineStr">
        <is>
          <t>Ja</t>
        </is>
      </c>
      <c r="I2" s="6" t="inlineStr">
        <is>
          <t>RE-2024-001</t>
        </is>
      </c>
      <c r="J2" s="6" t="inlineStr">
        <is>
          <t>Ja</t>
        </is>
      </c>
      <c r="K2" s="7" t="inlineStr"/>
    </row>
    <row r="3">
      <c r="A3" s="16" t="inlineStr">
        <is>
          <t>K-002</t>
        </is>
      </c>
      <c r="B3" s="16" t="inlineStr">
        <is>
          <t>OBJ-002</t>
        </is>
      </c>
      <c r="C3" s="21" t="n">
        <v>45311</v>
      </c>
      <c r="D3" s="16" t="inlineStr">
        <is>
          <t>Heizung</t>
        </is>
      </c>
      <c r="E3" s="17" t="inlineStr">
        <is>
          <t>Heizöllieferung</t>
        </is>
      </c>
      <c r="F3" s="19" t="n">
        <v>2400</v>
      </c>
      <c r="G3" s="17" t="inlineStr">
        <is>
          <t>Energie GmbH</t>
        </is>
      </c>
      <c r="H3" s="16" t="inlineStr">
        <is>
          <t>Ja</t>
        </is>
      </c>
      <c r="I3" s="16" t="inlineStr">
        <is>
          <t>RE-2024-015</t>
        </is>
      </c>
      <c r="J3" s="16" t="inlineStr">
        <is>
          <t>Ja</t>
        </is>
      </c>
      <c r="K3" s="17" t="inlineStr"/>
    </row>
    <row r="4">
      <c r="A4" s="6" t="inlineStr">
        <is>
          <t>K-003</t>
        </is>
      </c>
      <c r="B4" s="6" t="inlineStr">
        <is>
          <t>OBJ-001</t>
        </is>
      </c>
      <c r="C4" s="20" t="n">
        <v>45332</v>
      </c>
      <c r="D4" s="6" t="inlineStr">
        <is>
          <t>Reparatur</t>
        </is>
      </c>
      <c r="E4" s="7" t="inlineStr">
        <is>
          <t>Defekte Waschmaschine Austausch</t>
        </is>
      </c>
      <c r="F4" s="15" t="n">
        <v>520</v>
      </c>
      <c r="G4" s="7" t="inlineStr">
        <is>
          <t>Elektro Müller</t>
        </is>
      </c>
      <c r="H4" s="6" t="inlineStr">
        <is>
          <t>Nein</t>
        </is>
      </c>
      <c r="I4" s="6" t="inlineStr">
        <is>
          <t>RE-2024-032</t>
        </is>
      </c>
      <c r="J4" s="6" t="inlineStr">
        <is>
          <t>Ja</t>
        </is>
      </c>
      <c r="K4" s="7" t="inlineStr">
        <is>
          <t>Garantie abgelaufen</t>
        </is>
      </c>
    </row>
    <row r="5">
      <c r="A5" s="16" t="inlineStr">
        <is>
          <t>K-004</t>
        </is>
      </c>
      <c r="B5" s="16" t="inlineStr">
        <is>
          <t>OBJ-003</t>
        </is>
      </c>
      <c r="C5" s="21" t="n">
        <v>45350</v>
      </c>
      <c r="D5" s="16" t="inlineStr">
        <is>
          <t>Versicherung</t>
        </is>
      </c>
      <c r="E5" s="17" t="inlineStr">
        <is>
          <t>Gebäudeversicherung Jahresbeitrag</t>
        </is>
      </c>
      <c r="F5" s="19" t="n">
        <v>1850</v>
      </c>
      <c r="G5" s="17" t="inlineStr">
        <is>
          <t>Versicherungs AG</t>
        </is>
      </c>
      <c r="H5" s="16" t="inlineStr">
        <is>
          <t>Nein</t>
        </is>
      </c>
      <c r="I5" s="16" t="inlineStr">
        <is>
          <t>POL-2024-456</t>
        </is>
      </c>
      <c r="J5" s="16" t="inlineStr">
        <is>
          <t>Ja</t>
        </is>
      </c>
      <c r="K5" s="17" t="inlineStr"/>
    </row>
    <row r="6">
      <c r="A6" s="6" t="inlineStr">
        <is>
          <t>K-005</t>
        </is>
      </c>
      <c r="B6" s="6" t="inlineStr">
        <is>
          <t>OBJ-002</t>
        </is>
      </c>
      <c r="C6" s="20" t="n">
        <v>45356</v>
      </c>
      <c r="D6" s="6" t="inlineStr">
        <is>
          <t>Verwaltung</t>
        </is>
      </c>
      <c r="E6" s="7" t="inlineStr">
        <is>
          <t>Hausverwaltung Q1</t>
        </is>
      </c>
      <c r="F6" s="15" t="n">
        <v>450</v>
      </c>
      <c r="G6" s="7" t="inlineStr">
        <is>
          <t>Immo-Verwaltung GmbH</t>
        </is>
      </c>
      <c r="H6" s="6" t="inlineStr">
        <is>
          <t>Ja</t>
        </is>
      </c>
      <c r="I6" s="6" t="inlineStr">
        <is>
          <t>RE-2024-089</t>
        </is>
      </c>
      <c r="J6" s="6" t="inlineStr">
        <is>
          <t>Ja</t>
        </is>
      </c>
      <c r="K6" s="7" t="inlineStr"/>
    </row>
    <row r="7">
      <c r="A7" s="16" t="inlineStr">
        <is>
          <t>K-006</t>
        </is>
      </c>
      <c r="B7" s="16" t="inlineStr">
        <is>
          <t>OBJ-001</t>
        </is>
      </c>
      <c r="C7" s="21" t="n">
        <v>45366</v>
      </c>
      <c r="D7" s="16" t="inlineStr">
        <is>
          <t>Wasser</t>
        </is>
      </c>
      <c r="E7" s="17" t="inlineStr">
        <is>
          <t>Wasserversorgung Q1</t>
        </is>
      </c>
      <c r="F7" s="19" t="n">
        <v>180</v>
      </c>
      <c r="G7" s="17" t="inlineStr">
        <is>
          <t>Stadtwerke</t>
        </is>
      </c>
      <c r="H7" s="16" t="inlineStr">
        <is>
          <t>Ja</t>
        </is>
      </c>
      <c r="I7" s="16" t="inlineStr">
        <is>
          <t>AB-2024-123</t>
        </is>
      </c>
      <c r="J7" s="16" t="inlineStr">
        <is>
          <t>Ja</t>
        </is>
      </c>
      <c r="K7" s="17" t="inlineStr"/>
    </row>
    <row r="8">
      <c r="A8" s="6" t="inlineStr">
        <is>
          <t>K-007</t>
        </is>
      </c>
      <c r="B8" s="6" t="inlineStr">
        <is>
          <t>OBJ-002</t>
        </is>
      </c>
      <c r="C8" s="20" t="n">
        <v>45392</v>
      </c>
      <c r="D8" s="6" t="inlineStr">
        <is>
          <t>Grundsteuer</t>
        </is>
      </c>
      <c r="E8" s="7" t="inlineStr">
        <is>
          <t>Grundsteuer 2024</t>
        </is>
      </c>
      <c r="F8" s="15" t="n">
        <v>920</v>
      </c>
      <c r="G8" s="7" t="inlineStr">
        <is>
          <t>Stadt München</t>
        </is>
      </c>
      <c r="H8" s="6" t="inlineStr">
        <is>
          <t>Nein</t>
        </is>
      </c>
      <c r="I8" s="6" t="inlineStr">
        <is>
          <t>GS-2024-7890</t>
        </is>
      </c>
      <c r="J8" s="6" t="inlineStr">
        <is>
          <t>Ja</t>
        </is>
      </c>
      <c r="K8" s="7" t="inlineStr"/>
    </row>
    <row r="9">
      <c r="A9" s="16" t="inlineStr">
        <is>
          <t>K-008</t>
        </is>
      </c>
      <c r="B9" s="16" t="inlineStr">
        <is>
          <t>OBJ-001</t>
        </is>
      </c>
      <c r="C9" s="21" t="n">
        <v>45404</v>
      </c>
      <c r="D9" s="16" t="inlineStr">
        <is>
          <t>Reparatur</t>
        </is>
      </c>
      <c r="E9" s="17" t="inlineStr">
        <is>
          <t>Dachrinnenreinigung</t>
        </is>
      </c>
      <c r="F9" s="19" t="n">
        <v>280</v>
      </c>
      <c r="G9" s="17" t="inlineStr">
        <is>
          <t>Dachdecker Weber</t>
        </is>
      </c>
      <c r="H9" s="16" t="inlineStr">
        <is>
          <t>Ja</t>
        </is>
      </c>
      <c r="I9" s="16" t="inlineStr">
        <is>
          <t>RE-2024-145</t>
        </is>
      </c>
      <c r="J9" s="16" t="inlineStr">
        <is>
          <t>Ja</t>
        </is>
      </c>
      <c r="K9" s="17" t="inlineStr"/>
    </row>
    <row r="10">
      <c r="A10" s="6" t="inlineStr">
        <is>
          <t>K-009</t>
        </is>
      </c>
      <c r="B10" s="6" t="inlineStr">
        <is>
          <t>OBJ-003</t>
        </is>
      </c>
      <c r="C10" s="20" t="n">
        <v>45420</v>
      </c>
      <c r="D10" s="6" t="inlineStr">
        <is>
          <t>Müllabfuhr</t>
        </is>
      </c>
      <c r="E10" s="7" t="inlineStr">
        <is>
          <t>Müllentsorgung Q2</t>
        </is>
      </c>
      <c r="F10" s="15" t="n">
        <v>95</v>
      </c>
      <c r="G10" s="7" t="inlineStr">
        <is>
          <t>Stadtreinigung</t>
        </is>
      </c>
      <c r="H10" s="6" t="inlineStr">
        <is>
          <t>Ja</t>
        </is>
      </c>
      <c r="I10" s="6" t="inlineStr">
        <is>
          <t>AB-2024-234</t>
        </is>
      </c>
      <c r="J10" s="6" t="inlineStr">
        <is>
          <t>Nein</t>
        </is>
      </c>
      <c r="K10" s="7" t="inlineStr">
        <is>
          <t>Noch offen</t>
        </is>
      </c>
    </row>
    <row r="11">
      <c r="A11" s="16" t="inlineStr">
        <is>
          <t>K-010</t>
        </is>
      </c>
      <c r="B11" s="16" t="inlineStr">
        <is>
          <t>OBJ-002</t>
        </is>
      </c>
      <c r="C11" s="21" t="n">
        <v>45432</v>
      </c>
      <c r="D11" s="16" t="inlineStr">
        <is>
          <t>Instandhaltung</t>
        </is>
      </c>
      <c r="E11" s="17" t="inlineStr">
        <is>
          <t>Gartenpflege</t>
        </is>
      </c>
      <c r="F11" s="19" t="n">
        <v>320</v>
      </c>
      <c r="G11" s="17" t="inlineStr">
        <is>
          <t>Grün &amp; Garten GmbH</t>
        </is>
      </c>
      <c r="H11" s="16" t="inlineStr">
        <is>
          <t>Ja</t>
        </is>
      </c>
      <c r="I11" s="16" t="inlineStr">
        <is>
          <t>RE-2024-178</t>
        </is>
      </c>
      <c r="J11" s="16" t="inlineStr">
        <is>
          <t>Nein</t>
        </is>
      </c>
      <c r="K11" s="17" t="inlineStr">
        <is>
          <t>Fällig Ende Mai</t>
        </is>
      </c>
    </row>
  </sheetData>
  <dataValidations count="2">
    <dataValidation sqref="D2:D200" showErrorMessage="1" showInputMessage="1" allowBlank="0" type="list">
      <formula1>"Instandhaltung,Reparatur,Verwaltung,Versicherung,Grundsteuer,Hausgeld,Heizung,Wasser,Müllabfuhr,Sonstiges"</formula1>
    </dataValidation>
    <dataValidation sqref="H2:H200 J2:J200" showErrorMessage="1" showInputMessage="1" allowBlank="0" type="list">
      <formula1>"Ja,Nein"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5" customWidth="1" min="3" max="3"/>
    <col width="15" customWidth="1" min="4" max="4"/>
    <col width="5" customWidth="1" min="5" max="5"/>
    <col width="20" customWidth="1" min="6" max="6"/>
    <col width="15" customWidth="1" min="7" max="7"/>
    <col width="18" customWidth="1" min="8" max="8"/>
  </cols>
  <sheetData>
    <row r="1" ht="35" customHeight="1">
      <c r="A1" s="23" t="inlineStr">
        <is>
          <t>VERMIETUNGS-DASHBOARD</t>
        </is>
      </c>
    </row>
    <row r="3">
      <c r="A3" s="3" t="inlineStr">
        <is>
          <t>FINANZÜBERSICHT</t>
        </is>
      </c>
      <c r="F3" s="24" t="inlineStr">
        <is>
          <t>TOP MIETOBJEKTE NACH EINNAHMEN</t>
        </is>
      </c>
    </row>
    <row r="5">
      <c r="A5" t="inlineStr">
        <is>
          <t>Gesamte Mieteinnahmen (Monat):</t>
        </is>
      </c>
      <c r="B5" s="25">
        <f>SUMIF(Zahlungen!K:K,"Bezahlt",Zahlungen!I:I)/6</f>
        <v/>
      </c>
      <c r="F5" s="26" t="inlineStr">
        <is>
          <t>Objekt-ID</t>
        </is>
      </c>
      <c r="G5" s="26" t="inlineStr">
        <is>
          <t>Bezeichnung</t>
        </is>
      </c>
      <c r="H5" s="26" t="inlineStr">
        <is>
          <t>Warmmiete</t>
        </is>
      </c>
    </row>
    <row r="6">
      <c r="A6" t="inlineStr">
        <is>
          <t>Offene Forderungen:</t>
        </is>
      </c>
      <c r="B6" s="27">
        <f>SUMIF(Zahlungen!K:K,"Offen",Zahlungen!H:H)</f>
        <v/>
      </c>
      <c r="F6" s="16" t="inlineStr">
        <is>
          <t>OBJ-003</t>
        </is>
      </c>
      <c r="G6" s="16" t="inlineStr">
        <is>
          <t>Gewerbefläche</t>
        </is>
      </c>
      <c r="H6" s="19" t="n">
        <v>2480</v>
      </c>
    </row>
    <row r="7">
      <c r="A7" t="inlineStr">
        <is>
          <t>Gesamtkosten (laufend):</t>
        </is>
      </c>
      <c r="B7" s="28">
        <f>SUM(Kosten!F:F)</f>
        <v/>
      </c>
      <c r="F7" s="16" t="inlineStr">
        <is>
          <t>OBJ-002</t>
        </is>
      </c>
      <c r="G7" s="16" t="inlineStr">
        <is>
          <t>Einfamilienhaus</t>
        </is>
      </c>
      <c r="H7" s="19" t="n">
        <v>2120</v>
      </c>
    </row>
    <row r="8">
      <c r="A8" t="inlineStr">
        <is>
          <t>Netto-Cashflow:</t>
        </is>
      </c>
      <c r="B8" s="29">
        <f>B5-B7</f>
        <v/>
      </c>
      <c r="F8" s="16" t="inlineStr">
        <is>
          <t>OBJ-001</t>
        </is>
      </c>
      <c r="G8" s="16" t="inlineStr">
        <is>
          <t>3-Zimmer Whg.</t>
        </is>
      </c>
      <c r="H8" s="19" t="n">
        <v>1130</v>
      </c>
    </row>
    <row r="10">
      <c r="A10" s="3" t="inlineStr">
        <is>
          <t>OBJEKTÜBERSICHT</t>
        </is>
      </c>
      <c r="F10" s="24" t="inlineStr">
        <is>
          <t>ZAHLUNGSSTATUS ÜBERSICHT</t>
        </is>
      </c>
    </row>
    <row r="12">
      <c r="A12" t="inlineStr">
        <is>
          <t>Gesamtzahl Objekte:</t>
        </is>
      </c>
      <c r="B12" s="30">
        <f>COUNTA(Mietobjekte!A2:A100)</f>
        <v/>
      </c>
      <c r="F12" s="26" t="inlineStr">
        <is>
          <t>Status</t>
        </is>
      </c>
      <c r="G12" s="26" t="inlineStr">
        <is>
          <t>Anzahl</t>
        </is>
      </c>
      <c r="H12" s="26" t="inlineStr">
        <is>
          <t>Betrag</t>
        </is>
      </c>
    </row>
    <row r="13">
      <c r="A13" t="inlineStr">
        <is>
          <t>Vermietete Objekte:</t>
        </is>
      </c>
      <c r="B13" s="31">
        <f>COUNTIF(Mietobjekte!J:J,"Vermietet")</f>
        <v/>
      </c>
      <c r="F13" s="16" t="inlineStr">
        <is>
          <t>Bezahlt</t>
        </is>
      </c>
      <c r="G13" s="16">
        <f>COUNTIF(Zahlungen!K:K,"Bezahlt")</f>
        <v/>
      </c>
      <c r="H13" s="32">
        <f>SUMIF(Zahlungen!K:K,"Bezahlt",Zahlungen!I:I)</f>
        <v/>
      </c>
    </row>
    <row r="14">
      <c r="A14" t="inlineStr">
        <is>
          <t>Verfügbare Objekte:</t>
        </is>
      </c>
      <c r="B14" s="33">
        <f>COUNTIF(Mietobjekte!J:J,"Verfügbar")</f>
        <v/>
      </c>
      <c r="F14" s="16" t="inlineStr">
        <is>
          <t>Offen</t>
        </is>
      </c>
      <c r="G14" s="16">
        <f>COUNTIF(Zahlungen!K:K,"Offen")</f>
        <v/>
      </c>
      <c r="H14" s="34">
        <f>SUMIF(Zahlungen!K:K,"Offen",Zahlungen!H:H)</f>
        <v/>
      </c>
    </row>
    <row r="15">
      <c r="A15" t="inlineStr">
        <is>
          <t>Auslastungsquote:</t>
        </is>
      </c>
      <c r="B15" s="35">
        <f>B13/B12</f>
        <v/>
      </c>
      <c r="F15" s="16" t="inlineStr">
        <is>
          <t>Überfällig</t>
        </is>
      </c>
      <c r="G15" s="16">
        <f>COUNTIF(Zahlungen!K:K,"Überfällig")</f>
        <v/>
      </c>
      <c r="H15" s="36">
        <f>SUMIF(Zahlungen!K:K,"Überfällig",Zahlungen!H:H)</f>
        <v/>
      </c>
    </row>
    <row r="17">
      <c r="A17" s="3" t="inlineStr">
        <is>
          <t>MIETERBEWERTUNG</t>
        </is>
      </c>
      <c r="F17" s="24" t="inlineStr">
        <is>
          <t>KOSTEN NACH KATEGORIE</t>
        </is>
      </c>
    </row>
    <row r="19">
      <c r="A19" t="inlineStr">
        <is>
          <t>Durchschn. Schufa-Score:</t>
        </is>
      </c>
      <c r="B19" s="37">
        <f>AVERAGE(Mieter!K2:K100)</f>
        <v/>
      </c>
      <c r="F19" s="26" t="inlineStr">
        <is>
          <t>Kategorie</t>
        </is>
      </c>
      <c r="G19" s="26" t="inlineStr">
        <is>
          <t>Anzahl</t>
        </is>
      </c>
      <c r="H19" s="26" t="inlineStr">
        <is>
          <t>Gesamt</t>
        </is>
      </c>
    </row>
    <row r="20">
      <c r="A20" t="inlineStr">
        <is>
          <t>Durchschn. Einkommen:</t>
        </is>
      </c>
      <c r="B20" s="38">
        <f>AVERAGE(Mieter!J2:J100)</f>
        <v/>
      </c>
      <c r="F20" s="16" t="inlineStr">
        <is>
          <t>Instandhaltung</t>
        </is>
      </c>
      <c r="G20" s="16">
        <f>COUNTIF(Kosten!D:D,"Instandhaltung")</f>
        <v/>
      </c>
      <c r="H20" s="19">
        <f>SUMIF(Kosten!D:D,"Instandhaltung",Kosten!F:F)</f>
        <v/>
      </c>
    </row>
    <row r="21">
      <c r="F21" s="16" t="inlineStr">
        <is>
          <t>Heizung</t>
        </is>
      </c>
      <c r="G21" s="16">
        <f>COUNTIF(Kosten!D:D,"Heizung")</f>
        <v/>
      </c>
      <c r="H21" s="19">
        <f>SUMIF(Kosten!D:D,"Heizung",Kosten!F:F)</f>
        <v/>
      </c>
    </row>
    <row r="22">
      <c r="F22" s="16" t="inlineStr">
        <is>
          <t>Versicherung</t>
        </is>
      </c>
      <c r="G22" s="16">
        <f>COUNTIF(Kosten!D:D,"Versicherung")</f>
        <v/>
      </c>
      <c r="H22" s="19">
        <f>SUMIF(Kosten!D:D,"Versicherung",Kosten!F:F)</f>
        <v/>
      </c>
    </row>
  </sheetData>
  <mergeCells count="7">
    <mergeCell ref="A1:H1"/>
    <mergeCell ref="A3:D3"/>
    <mergeCell ref="A10:D10"/>
    <mergeCell ref="A17:D17"/>
    <mergeCell ref="F3:H3"/>
    <mergeCell ref="F10:H10"/>
    <mergeCell ref="F17:H1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82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  <col width="20" customWidth="1" min="3" max="3"/>
    <col width="20" customWidth="1" min="4" max="4"/>
  </cols>
  <sheetData>
    <row r="1" ht="35" customHeight="1">
      <c r="A1" s="1" t="inlineStr">
        <is>
          <t>BEDIENUNGSANLEITUNG</t>
        </is>
      </c>
    </row>
    <row r="3">
      <c r="A3" s="24" t="inlineStr">
        <is>
          <t>1. MIETOBJEKTE VERWALTEN</t>
        </is>
      </c>
    </row>
    <row r="5">
      <c r="A5" s="39" t="inlineStr">
        <is>
          <t>So fügen Sie ein neues Objekt hinzu:</t>
        </is>
      </c>
    </row>
    <row r="6">
      <c r="A6" s="40" t="inlineStr">
        <is>
          <t>• Gehen Sie zum Arbeitsblatt "Mietobjekte"</t>
        </is>
      </c>
    </row>
    <row r="7">
      <c r="A7" s="40" t="inlineStr">
        <is>
          <t>• Tragen Sie in einer neuen Zeile die Objekt-ID ein (z.B. OBJ-006)</t>
        </is>
      </c>
    </row>
    <row r="8">
      <c r="A8" s="40" t="inlineStr">
        <is>
          <t>• Füllen Sie alle relevanten Felder aus</t>
        </is>
      </c>
    </row>
    <row r="9">
      <c r="A9" s="40" t="inlineStr">
        <is>
          <t>• Nutzen Sie die Dropdown-Menüs für Objektart und Status</t>
        </is>
      </c>
    </row>
    <row r="10">
      <c r="A10" s="40" t="inlineStr">
        <is>
          <t>• Speichern Sie die Datei</t>
        </is>
      </c>
    </row>
    <row r="11">
      <c r="A11" s="39" t="inlineStr"/>
    </row>
    <row r="12">
      <c r="A12" s="39" t="inlineStr">
        <is>
          <t>Wichtig: Jedes Objekt benötigt eine eindeutige Objekt-ID!</t>
        </is>
      </c>
    </row>
    <row r="14">
      <c r="A14" s="24" t="inlineStr">
        <is>
          <t>2. MIETER ERFASSEN</t>
        </is>
      </c>
    </row>
    <row r="16">
      <c r="A16" s="39" t="inlineStr">
        <is>
          <t>So legen Sie einen neuen Mieter an:</t>
        </is>
      </c>
    </row>
    <row r="17">
      <c r="A17" s="40" t="inlineStr">
        <is>
          <t>• Wechseln Sie zum Arbeitsblatt "Mieter"</t>
        </is>
      </c>
    </row>
    <row r="18">
      <c r="A18" s="40" t="inlineStr">
        <is>
          <t>• Vergeben Sie eine eindeutige Mieter-ID (z.B. M-006)</t>
        </is>
      </c>
    </row>
    <row r="19">
      <c r="A19" s="40" t="inlineStr">
        <is>
          <t>• Erfassen Sie alle Kontaktdaten</t>
        </is>
      </c>
    </row>
    <row r="20">
      <c r="A20" s="40" t="inlineStr">
        <is>
          <t>• Dokumentieren Sie Bonität und Einkommen</t>
        </is>
      </c>
    </row>
    <row r="21">
      <c r="A21" s="40" t="inlineStr">
        <is>
          <t>• Notieren Sie Notfallkontakte</t>
        </is>
      </c>
    </row>
    <row r="22">
      <c r="A22" s="39" t="inlineStr"/>
    </row>
    <row r="23">
      <c r="A23" s="39" t="inlineStr">
        <is>
          <t>Tipp: Eine gründliche Mieterprüfung verhindert Probleme!</t>
        </is>
      </c>
    </row>
    <row r="25">
      <c r="A25" s="24" t="inlineStr">
        <is>
          <t>3. MIETVERTRÄGE ANLEGEN</t>
        </is>
      </c>
    </row>
    <row r="27">
      <c r="A27" s="39" t="inlineStr">
        <is>
          <t>So erstellen Sie einen Mietvertrag:</t>
        </is>
      </c>
    </row>
    <row r="28">
      <c r="A28" s="40" t="inlineStr">
        <is>
          <t>• Öffnen Sie das Arbeitsblatt "Mietverträge"</t>
        </is>
      </c>
    </row>
    <row r="29">
      <c r="A29" s="40" t="inlineStr">
        <is>
          <t>• Vergeben Sie eine Vertrags-ID (z.B. V-005)</t>
        </is>
      </c>
    </row>
    <row r="30">
      <c r="A30" s="40" t="inlineStr">
        <is>
          <t>• Verknüpfen Sie Objekt-ID und Mieter-ID</t>
        </is>
      </c>
    </row>
    <row r="31">
      <c r="A31" s="40" t="inlineStr">
        <is>
          <t>• Legen Sie Mietbeginn und -ende fest</t>
        </is>
      </c>
    </row>
    <row r="32">
      <c r="A32" s="40" t="inlineStr">
        <is>
          <t>• Tragen Sie Miete und Nebenkosten ein</t>
        </is>
      </c>
    </row>
    <row r="33">
      <c r="A33" s="40" t="inlineStr">
        <is>
          <t>• Die Warmmiete wird automatisch berechnet</t>
        </is>
      </c>
    </row>
    <row r="34">
      <c r="A34" s="39" t="inlineStr"/>
    </row>
    <row r="35">
      <c r="A35" s="39" t="inlineStr">
        <is>
          <t>Beachten Sie: Befristete Verträge benötigen ein Enddatum!</t>
        </is>
      </c>
    </row>
    <row r="37">
      <c r="A37" s="24" t="inlineStr">
        <is>
          <t>4. ZAHLUNGEN VERFOLGEN</t>
        </is>
      </c>
    </row>
    <row r="39">
      <c r="A39" s="39" t="inlineStr">
        <is>
          <t>So verwalten Sie Mietzahlungen:</t>
        </is>
      </c>
    </row>
    <row r="40">
      <c r="A40" s="40" t="inlineStr">
        <is>
          <t>• Navigieren Sie zum Arbeitsblatt "Zahlungen"</t>
        </is>
      </c>
    </row>
    <row r="41">
      <c r="A41" s="40" t="inlineStr">
        <is>
          <t>• Für jeden Monat wird eine Zeile angelegt</t>
        </is>
      </c>
    </row>
    <row r="42">
      <c r="A42" s="40" t="inlineStr">
        <is>
          <t>• Tragen Sie bei Zahlungseingang das Datum ein</t>
        </is>
      </c>
    </row>
    <row r="43">
      <c r="A43" s="40" t="inlineStr">
        <is>
          <t>• Ändern Sie den Status auf "Bezahlt"</t>
        </is>
      </c>
    </row>
    <row r="44">
      <c r="A44" s="40" t="inlineStr">
        <is>
          <t>• Erfassen Sie den tatsächlichen Betrag</t>
        </is>
      </c>
    </row>
    <row r="45">
      <c r="A45" s="40" t="inlineStr">
        <is>
          <t>• Die Differenz wird automatisch berechnet</t>
        </is>
      </c>
    </row>
    <row r="46">
      <c r="A46" s="39" t="inlineStr"/>
    </row>
    <row r="47">
      <c r="A47" s="39" t="inlineStr">
        <is>
          <t>Wichtig: Überwachen Sie überfällige Zahlungen regelmäßig!</t>
        </is>
      </c>
    </row>
    <row r="49">
      <c r="A49" s="24" t="inlineStr">
        <is>
          <t>5. KOSTEN DOKUMENTIEREN</t>
        </is>
      </c>
    </row>
    <row r="51">
      <c r="A51" s="39" t="inlineStr">
        <is>
          <t>So erfassen Sie Kosten:</t>
        </is>
      </c>
    </row>
    <row r="52">
      <c r="A52" s="40" t="inlineStr">
        <is>
          <t>• Wechseln Sie zum Arbeitsblatt "Kosten"</t>
        </is>
      </c>
    </row>
    <row r="53">
      <c r="A53" s="40" t="inlineStr">
        <is>
          <t>• Tragen Sie alle Ausgaben zeitnah ein</t>
        </is>
      </c>
    </row>
    <row r="54">
      <c r="A54" s="40" t="inlineStr">
        <is>
          <t>• Wählen Sie die passende Kategorie</t>
        </is>
      </c>
    </row>
    <row r="55">
      <c r="A55" s="40" t="inlineStr">
        <is>
          <t>• Geben Sie an, ob Kosten umlegbar sind</t>
        </is>
      </c>
    </row>
    <row r="56">
      <c r="A56" s="40" t="inlineStr">
        <is>
          <t>• Notieren Sie die Rechnungsnummer</t>
        </is>
      </c>
    </row>
    <row r="57">
      <c r="A57" s="40" t="inlineStr">
        <is>
          <t>• Markieren Sie den Zahlungsstatus</t>
        </is>
      </c>
    </row>
    <row r="58">
      <c r="A58" s="39" t="inlineStr"/>
    </row>
    <row r="59">
      <c r="A59" s="39" t="inlineStr">
        <is>
          <t>Tipp: Regelmäßige Erfassung erleichtert die Nebenkostenabrechnung!</t>
        </is>
      </c>
    </row>
    <row r="61">
      <c r="A61" s="24" t="inlineStr">
        <is>
          <t>6. DASHBOARD NUTZEN</t>
        </is>
      </c>
    </row>
    <row r="63">
      <c r="A63" s="39" t="inlineStr">
        <is>
          <t>So nutzen Sie das Dashboard optimal:</t>
        </is>
      </c>
    </row>
    <row r="64">
      <c r="A64" s="40" t="inlineStr">
        <is>
          <t>• Das Dashboard aktualisiert sich automatisch</t>
        </is>
      </c>
    </row>
    <row r="65">
      <c r="A65" s="40" t="inlineStr">
        <is>
          <t>• Alle Kennzahlen basieren auf Ihren Eingaben</t>
        </is>
      </c>
    </row>
    <row r="66">
      <c r="A66" s="40" t="inlineStr">
        <is>
          <t>• Prüfen Sie regelmäßig den Cashflow</t>
        </is>
      </c>
    </row>
    <row r="67">
      <c r="A67" s="40" t="inlineStr">
        <is>
          <t>• Beobachten Sie die Auslastungsquote</t>
        </is>
      </c>
    </row>
    <row r="68">
      <c r="A68" s="40" t="inlineStr">
        <is>
          <t>• Identifizieren Sie offene Forderungen</t>
        </is>
      </c>
    </row>
    <row r="69">
      <c r="A69" s="40" t="inlineStr">
        <is>
          <t>• Analysieren Sie Ihre Kostenstruktur</t>
        </is>
      </c>
    </row>
    <row r="70">
      <c r="A70" s="39" t="inlineStr"/>
    </row>
    <row r="71">
      <c r="A71" s="39" t="inlineStr">
        <is>
          <t>Das Dashboard ist Ihre zentrale Steuerungszentrale!</t>
        </is>
      </c>
    </row>
    <row r="73">
      <c r="A73" s="41" t="inlineStr">
        <is>
          <t>TIPPS FÜR DEN ERFOLGREICHEN EINSATZ</t>
        </is>
      </c>
    </row>
    <row r="75">
      <c r="A75" s="42" t="inlineStr">
        <is>
          <t>✓ Erstellen Sie regelmäßige Backups (wöchentlich empfohlen)</t>
        </is>
      </c>
    </row>
    <row r="76">
      <c r="A76" s="42" t="inlineStr">
        <is>
          <t>✓ Verwenden Sie konsistente Nummerierungen für IDs</t>
        </is>
      </c>
    </row>
    <row r="77">
      <c r="A77" s="42" t="inlineStr">
        <is>
          <t>✓ Archivieren Sie alte Verträge in separaten Dateien</t>
        </is>
      </c>
    </row>
    <row r="78">
      <c r="A78" s="42" t="inlineStr">
        <is>
          <t>✓ Nutzen Sie die Notizfelder für wichtige Informationen</t>
        </is>
      </c>
    </row>
    <row r="79">
      <c r="A79" s="42" t="inlineStr">
        <is>
          <t>✓ Exportieren Sie Daten für Ihre Steuerberatung</t>
        </is>
      </c>
    </row>
    <row r="80">
      <c r="A80" s="42" t="inlineStr">
        <is>
          <t>✓ Pflegen Sie die Daten zeitnah und vollständig</t>
        </is>
      </c>
    </row>
    <row r="81">
      <c r="A81" s="42" t="inlineStr">
        <is>
          <t>✓ Erstellen Sie monatliche Berichte aus dem Dashboard</t>
        </is>
      </c>
    </row>
    <row r="82">
      <c r="A82" s="42" t="inlineStr">
        <is>
          <t>✓ Dokumentieren Sie alle Mieterkommunikationen</t>
        </is>
      </c>
    </row>
  </sheetData>
  <mergeCells count="68">
    <mergeCell ref="A1:D1"/>
    <mergeCell ref="A3:D3"/>
    <mergeCell ref="A5:D5"/>
    <mergeCell ref="A6:D6"/>
    <mergeCell ref="A7:D7"/>
    <mergeCell ref="A8:D8"/>
    <mergeCell ref="A9:D9"/>
    <mergeCell ref="A10:D10"/>
    <mergeCell ref="A11:D11"/>
    <mergeCell ref="A12:D12"/>
    <mergeCell ref="A14:D14"/>
    <mergeCell ref="A16:D16"/>
    <mergeCell ref="A17:D17"/>
    <mergeCell ref="A18:D18"/>
    <mergeCell ref="A19:D19"/>
    <mergeCell ref="A20:D20"/>
    <mergeCell ref="A21:D21"/>
    <mergeCell ref="A22:D22"/>
    <mergeCell ref="A23:D23"/>
    <mergeCell ref="A25:D25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7:D37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9:D49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1:D61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3:D73"/>
    <mergeCell ref="A75:D75"/>
    <mergeCell ref="A76:D76"/>
    <mergeCell ref="A77:D77"/>
    <mergeCell ref="A78:D78"/>
    <mergeCell ref="A79:D79"/>
    <mergeCell ref="A80:D80"/>
    <mergeCell ref="A81:D81"/>
    <mergeCell ref="A82:D8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2026-01-29T20:53:37Z</dcterms:created>
  <dcterms:modified xmlns:dcterms="http://purl.org/dc/terms/" xmlns:xsi="http://www.w3.org/2001/XMLSchema-instance" xsi:type="dcterms:W3CDTF">2026-01-29T20:53:37Z</dcterms:modified>
</cp:coreProperties>
</file>